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S:\10. SITO WEB + REPLAB\UPDATES\Remuneration page\2026\BB 2026-2027\"/>
    </mc:Choice>
  </mc:AlternateContent>
  <xr:revisionPtr revIDLastSave="0" documentId="13_ncr:1_{83653BF0-36CA-4136-BEFE-56FF86EFFC2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ily Buybacks" sheetId="1" r:id="rId1"/>
    <sheet name="Total Buybacks" sheetId="2" state="hidden" r:id="rId2"/>
  </sheets>
  <definedNames>
    <definedName name="_Hlk151380520" localSheetId="0">'Daily Buybacks'!#REF!</definedName>
    <definedName name="_Hlk151380532" localSheetId="0">'Daily Buybacks'!#REF!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2" l="1"/>
  <c r="E17" i="2"/>
  <c r="E16" i="2"/>
  <c r="D16" i="2"/>
  <c r="D15" i="2"/>
  <c r="D14" i="2"/>
  <c r="E15" i="2"/>
  <c r="E14" i="2"/>
  <c r="F14" i="2" s="1"/>
  <c r="D5" i="2"/>
  <c r="C5" i="2"/>
  <c r="F15" i="2" l="1"/>
  <c r="D18" i="2"/>
  <c r="F16" i="2"/>
  <c r="F17" i="2"/>
  <c r="E18" i="2"/>
  <c r="E5" i="2"/>
  <c r="C9" i="2"/>
  <c r="D9" i="2"/>
  <c r="F18" i="2" l="1"/>
  <c r="E20" i="2"/>
  <c r="F20" i="2" s="1"/>
  <c r="E9" i="2"/>
</calcChain>
</file>

<file path=xl/sharedStrings.xml><?xml version="1.0" encoding="utf-8"?>
<sst xmlns="http://schemas.openxmlformats.org/spreadsheetml/2006/main" count="24" uniqueCount="22">
  <si>
    <t>Date</t>
  </si>
  <si>
    <t>Volume</t>
  </si>
  <si>
    <t>Transaction amount (EURO)</t>
  </si>
  <si>
    <t>Buybacks to Date:</t>
  </si>
  <si>
    <t>Transaction Weighted Avg Price (EURO)</t>
  </si>
  <si>
    <t xml:space="preserve">Press Release: </t>
  </si>
  <si>
    <t>Volumi acquistati</t>
  </si>
  <si>
    <t>Data di riferimento</t>
  </si>
  <si>
    <t>Eni launches the new share buyback program</t>
  </si>
  <si>
    <t>The information is updated on Wednesdays on a weekly basis</t>
  </si>
  <si>
    <t>Controvalore (€ migliaia)</t>
  </si>
  <si>
    <t>Transaction amount (€ thousand)</t>
  </si>
  <si>
    <t>1Q</t>
  </si>
  <si>
    <t>2Q</t>
  </si>
  <si>
    <t>3Q</t>
  </si>
  <si>
    <t>Expected total BB</t>
  </si>
  <si>
    <t>BB to date</t>
  </si>
  <si>
    <t xml:space="preserve">4Q </t>
  </si>
  <si>
    <t xml:space="preserve">Remaining BB </t>
  </si>
  <si>
    <t>BUYBACK  completed</t>
  </si>
  <si>
    <t>Transaction amount (M€)</t>
  </si>
  <si>
    <t>% Cumulative Buyback completed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</si>
</sst>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_-;\-* #,##0_-;_-* &quot;-&quot;??_-;_-@_-"/>
    <numFmt numFmtId="165" formatCode="dd/mm/yy;@"/>
    <numFmt numFmtId="166" formatCode="[$€-2]\ #,##0.00;[Red]\-[$€-2]\ #,##0.00"/>
    <numFmt numFmtId="167" formatCode="_-* #,##0.00\ _€_-;\-* #,##0.00\ _€_-;_-* &quot;-&quot;??\ _€_-;_-@_-"/>
    <numFmt numFmtId="168" formatCode="_-* #,##0.0_-;\-* #,##0.0_-;_-* &quot;-&quot;??_-;_-@_-"/>
    <numFmt numFmtId="169" formatCode="0.000"/>
    <numFmt numFmtId="170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164" fontId="0" fillId="0" borderId="0" xfId="1" applyNumberFormat="1" applyFont="1"/>
    <xf numFmtId="0" fontId="0" fillId="2" borderId="1" xfId="0" applyFill="1" applyBorder="1" applyAlignment="1">
      <alignment horizontal="center" vertical="center" wrapText="1"/>
    </xf>
    <xf numFmtId="0" fontId="2" fillId="0" borderId="0" xfId="0" applyFont="1"/>
    <xf numFmtId="164" fontId="3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4" fillId="0" borderId="0" xfId="2"/>
    <xf numFmtId="0" fontId="2" fillId="3" borderId="0" xfId="0" applyFont="1" applyFill="1"/>
    <xf numFmtId="0" fontId="0" fillId="3" borderId="0" xfId="0" applyFill="1"/>
    <xf numFmtId="0" fontId="5" fillId="3" borderId="0" xfId="0" applyFont="1" applyFill="1"/>
    <xf numFmtId="164" fontId="5" fillId="3" borderId="0" xfId="1" applyNumberFormat="1" applyFont="1" applyFill="1"/>
    <xf numFmtId="14" fontId="6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164" fontId="0" fillId="0" borderId="0" xfId="1" applyNumberFormat="1" applyFont="1" applyBorder="1"/>
    <xf numFmtId="166" fontId="0" fillId="0" borderId="0" xfId="1" applyNumberFormat="1" applyFont="1" applyBorder="1"/>
    <xf numFmtId="167" fontId="0" fillId="0" borderId="0" xfId="0" applyNumberFormat="1"/>
    <xf numFmtId="43" fontId="0" fillId="0" borderId="0" xfId="1" applyFont="1"/>
    <xf numFmtId="0" fontId="0" fillId="0" borderId="2" xfId="0" applyBorder="1"/>
    <xf numFmtId="168" fontId="8" fillId="0" borderId="2" xfId="0" applyNumberFormat="1" applyFont="1" applyBorder="1"/>
    <xf numFmtId="4" fontId="7" fillId="0" borderId="0" xfId="0" applyNumberFormat="1" applyFont="1" applyAlignment="1">
      <alignment horizontal="center" vertical="center" wrapText="1"/>
    </xf>
    <xf numFmtId="169" fontId="0" fillId="0" borderId="0" xfId="0" applyNumberFormat="1"/>
    <xf numFmtId="4" fontId="0" fillId="0" borderId="0" xfId="0" applyNumberFormat="1"/>
    <xf numFmtId="168" fontId="0" fillId="0" borderId="0" xfId="0" applyNumberFormat="1"/>
    <xf numFmtId="168" fontId="0" fillId="0" borderId="0" xfId="1" applyNumberFormat="1" applyFont="1"/>
    <xf numFmtId="0" fontId="0" fillId="0" borderId="0" xfId="0" applyAlignment="1">
      <alignment horizontal="left"/>
    </xf>
    <xf numFmtId="170" fontId="0" fillId="0" borderId="0" xfId="0" applyNumberFormat="1"/>
    <xf numFmtId="9" fontId="8" fillId="0" borderId="2" xfId="3" applyFont="1" applyBorder="1"/>
    <xf numFmtId="9" fontId="0" fillId="0" borderId="0" xfId="3" applyFont="1"/>
    <xf numFmtId="164" fontId="8" fillId="0" borderId="2" xfId="0" applyNumberFormat="1" applyFont="1" applyBorder="1"/>
    <xf numFmtId="164" fontId="8" fillId="0" borderId="0" xfId="0" applyNumberFormat="1" applyFont="1"/>
    <xf numFmtId="43" fontId="0" fillId="0" borderId="0" xfId="1" applyFont="1" applyBorder="1"/>
    <xf numFmtId="165" fontId="9" fillId="0" borderId="1" xfId="0" applyNumberFormat="1" applyFont="1" applyBorder="1" applyAlignment="1">
      <alignment horizontal="center"/>
    </xf>
    <xf numFmtId="164" fontId="9" fillId="0" borderId="1" xfId="1" applyNumberFormat="1" applyFont="1" applyBorder="1"/>
    <xf numFmtId="43" fontId="9" fillId="0" borderId="1" xfId="1" applyFont="1" applyBorder="1"/>
    <xf numFmtId="2" fontId="9" fillId="0" borderId="1" xfId="1" applyNumberFormat="1" applyFont="1" applyBorder="1"/>
  </cellXfs>
  <cellStyles count="4">
    <cellStyle name="Comma" xfId="1" builtinId="3"/>
    <cellStyle name="Hyperlink" xfId="2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ni.com/en-IT/media/press-release/2026/05/eni-launches-new-share-buyback-program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L16"/>
  <sheetViews>
    <sheetView showGridLines="0" tabSelected="1"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20" sqref="F20"/>
    </sheetView>
  </sheetViews>
  <sheetFormatPr defaultRowHeight="15" x14ac:dyDescent="0.25"/>
  <cols>
    <col min="2" max="2" width="13" customWidth="1"/>
    <col min="3" max="3" width="15.28515625" customWidth="1"/>
    <col min="4" max="4" width="18.42578125" customWidth="1"/>
    <col min="5" max="5" width="20.42578125" customWidth="1"/>
    <col min="7" max="9" width="18.140625" customWidth="1"/>
    <col min="11" max="11" width="10.85546875" bestFit="1" customWidth="1"/>
    <col min="12" max="12" width="16.28515625" bestFit="1" customWidth="1"/>
    <col min="13" max="13" width="26.85546875" bestFit="1" customWidth="1"/>
  </cols>
  <sheetData>
    <row r="3" spans="2:12" ht="45" x14ac:dyDescent="0.25">
      <c r="B3" s="2" t="s">
        <v>0</v>
      </c>
      <c r="C3" s="2" t="s">
        <v>1</v>
      </c>
      <c r="D3" s="2" t="s">
        <v>4</v>
      </c>
      <c r="E3" s="2" t="s">
        <v>2</v>
      </c>
    </row>
    <row r="4" spans="2:12" x14ac:dyDescent="0.25">
      <c r="B4" s="35">
        <v>46150</v>
      </c>
      <c r="C4" s="36">
        <v>875813</v>
      </c>
      <c r="D4" s="38">
        <v>22.835899999999999</v>
      </c>
      <c r="E4" s="37">
        <v>19999978.09</v>
      </c>
    </row>
    <row r="5" spans="2:12" x14ac:dyDescent="0.25">
      <c r="B5" s="35">
        <v>46153</v>
      </c>
      <c r="C5" s="36">
        <v>861111</v>
      </c>
      <c r="D5" s="38">
        <v>23.2258</v>
      </c>
      <c r="E5" s="37">
        <v>19999991.859999999</v>
      </c>
      <c r="I5" s="12"/>
      <c r="J5" s="13"/>
      <c r="K5" s="14"/>
      <c r="L5" s="15"/>
    </row>
    <row r="6" spans="2:12" x14ac:dyDescent="0.25">
      <c r="B6" s="35">
        <v>46161</v>
      </c>
      <c r="C6" s="36">
        <v>834289</v>
      </c>
      <c r="D6" s="38">
        <v>23.9725</v>
      </c>
      <c r="E6" s="37">
        <v>19999993.050000001</v>
      </c>
      <c r="I6" s="12"/>
      <c r="J6" s="13"/>
      <c r="K6" s="14"/>
      <c r="L6" s="15"/>
    </row>
    <row r="7" spans="2:12" x14ac:dyDescent="0.25">
      <c r="B7" s="35">
        <v>46162</v>
      </c>
      <c r="C7" s="36">
        <v>837412</v>
      </c>
      <c r="D7" s="38">
        <v>23.883099999999999</v>
      </c>
      <c r="E7" s="37">
        <v>19999994.539999999</v>
      </c>
      <c r="I7" s="12"/>
      <c r="J7" s="13"/>
      <c r="K7" s="14"/>
      <c r="L7" s="15"/>
    </row>
    <row r="8" spans="2:12" x14ac:dyDescent="0.25">
      <c r="B8" s="35">
        <v>46163</v>
      </c>
      <c r="C8" s="36">
        <v>840159</v>
      </c>
      <c r="D8" s="38">
        <v>23.805</v>
      </c>
      <c r="E8" s="37">
        <v>19999985</v>
      </c>
      <c r="I8" s="12"/>
      <c r="J8" s="13"/>
      <c r="K8" s="14"/>
      <c r="L8" s="15"/>
    </row>
    <row r="9" spans="2:12" x14ac:dyDescent="0.25">
      <c r="B9" s="35">
        <v>46164</v>
      </c>
      <c r="C9" s="36">
        <v>851216</v>
      </c>
      <c r="D9" s="38">
        <v>23.3979</v>
      </c>
      <c r="E9" s="37">
        <v>19916666.850000001</v>
      </c>
      <c r="I9" s="12"/>
      <c r="J9" s="13"/>
      <c r="K9" s="14"/>
      <c r="L9" s="15"/>
    </row>
    <row r="10" spans="2:12" x14ac:dyDescent="0.25">
      <c r="B10" s="16"/>
      <c r="C10" s="17"/>
      <c r="D10" s="34"/>
      <c r="E10" s="17"/>
      <c r="I10" s="12"/>
      <c r="J10" s="13"/>
    </row>
    <row r="11" spans="2:12" x14ac:dyDescent="0.25">
      <c r="B11" s="16"/>
      <c r="C11" s="13"/>
      <c r="D11" s="14"/>
      <c r="E11" s="23"/>
      <c r="I11" s="12"/>
      <c r="J11" s="13"/>
    </row>
    <row r="12" spans="2:12" x14ac:dyDescent="0.25">
      <c r="B12" s="16"/>
      <c r="C12" s="17"/>
      <c r="D12" s="18"/>
      <c r="E12" s="17"/>
    </row>
    <row r="13" spans="2:12" x14ac:dyDescent="0.25">
      <c r="B13" s="3" t="s">
        <v>9</v>
      </c>
      <c r="C13" s="1"/>
      <c r="D13" s="1"/>
      <c r="E13" s="1"/>
    </row>
    <row r="14" spans="2:12" x14ac:dyDescent="0.25">
      <c r="B14" s="8" t="s">
        <v>5</v>
      </c>
      <c r="C14" s="7" t="s">
        <v>8</v>
      </c>
      <c r="D14" s="10"/>
      <c r="E14" s="11"/>
      <c r="F14" s="9"/>
    </row>
    <row r="16" spans="2:12" x14ac:dyDescent="0.25">
      <c r="D16" s="10"/>
      <c r="E16" s="11"/>
    </row>
  </sheetData>
  <hyperlinks>
    <hyperlink ref="C14" r:id="rId1" xr:uid="{07A799AB-5542-4599-B52A-B28F89911258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L20"/>
  <sheetViews>
    <sheetView showGridLines="0" workbookViewId="0">
      <selection activeCell="F21" sqref="F21"/>
    </sheetView>
  </sheetViews>
  <sheetFormatPr defaultRowHeight="15" x14ac:dyDescent="0.25"/>
  <cols>
    <col min="2" max="2" width="0" hidden="1" customWidth="1"/>
    <col min="3" max="3" width="25.7109375" customWidth="1"/>
    <col min="4" max="4" width="19.7109375" customWidth="1"/>
    <col min="5" max="5" width="37.85546875" customWidth="1"/>
    <col min="6" max="6" width="25.7109375" customWidth="1"/>
    <col min="7" max="7" width="15.7109375" bestFit="1" customWidth="1"/>
    <col min="9" max="9" width="14.140625" hidden="1" customWidth="1"/>
    <col min="12" max="12" width="15.42578125" bestFit="1" customWidth="1"/>
  </cols>
  <sheetData>
    <row r="4" spans="3:12" x14ac:dyDescent="0.25">
      <c r="C4" s="5" t="s">
        <v>3</v>
      </c>
      <c r="D4" s="5" t="s">
        <v>1</v>
      </c>
      <c r="E4" s="2" t="s">
        <v>11</v>
      </c>
      <c r="L4" s="25"/>
    </row>
    <row r="5" spans="3:12" ht="27" customHeight="1" x14ac:dyDescent="0.25">
      <c r="C5" s="6">
        <f>+MAX('Daily Buybacks'!B4:B499992)</f>
        <v>46164</v>
      </c>
      <c r="D5" s="4">
        <f>+SUM('Daily Buybacks'!C4:C70)</f>
        <v>5100000</v>
      </c>
      <c r="E5" s="4">
        <f>+SUM('Daily Buybacks'!E4:E70)/1000</f>
        <v>119916.60938999998</v>
      </c>
      <c r="I5" s="20"/>
      <c r="L5" s="25"/>
    </row>
    <row r="6" spans="3:12" x14ac:dyDescent="0.25">
      <c r="L6" s="25"/>
    </row>
    <row r="7" spans="3:12" x14ac:dyDescent="0.25">
      <c r="G7" s="24"/>
    </row>
    <row r="8" spans="3:12" hidden="1" x14ac:dyDescent="0.25">
      <c r="C8" s="5" t="s">
        <v>7</v>
      </c>
      <c r="D8" s="5" t="s">
        <v>6</v>
      </c>
      <c r="E8" s="2" t="s">
        <v>10</v>
      </c>
    </row>
    <row r="9" spans="3:12" ht="18.75" hidden="1" x14ac:dyDescent="0.25">
      <c r="C9" s="6">
        <f>+C5</f>
        <v>46164</v>
      </c>
      <c r="D9" s="4">
        <f>+D5</f>
        <v>5100000</v>
      </c>
      <c r="E9" s="4">
        <f>+E5</f>
        <v>119916.60938999998</v>
      </c>
      <c r="G9" s="19"/>
    </row>
    <row r="12" spans="3:12" ht="30" x14ac:dyDescent="0.25">
      <c r="C12" s="5" t="s">
        <v>19</v>
      </c>
      <c r="D12" s="5" t="s">
        <v>1</v>
      </c>
      <c r="E12" s="2" t="s">
        <v>20</v>
      </c>
      <c r="F12" s="2" t="s">
        <v>21</v>
      </c>
    </row>
    <row r="13" spans="3:12" hidden="1" x14ac:dyDescent="0.25">
      <c r="C13" t="s">
        <v>12</v>
      </c>
    </row>
    <row r="14" spans="3:12" x14ac:dyDescent="0.25">
      <c r="C14" t="s">
        <v>13</v>
      </c>
      <c r="D14" s="29">
        <f>SUM('Daily Buybacks'!C4:C4)/1000000</f>
        <v>0.87581299999999995</v>
      </c>
      <c r="E14" s="27">
        <f>SUM('Daily Buybacks'!E4:E4)/1000000</f>
        <v>19.999978089999999</v>
      </c>
      <c r="F14" s="31">
        <f>E14/$E$19</f>
        <v>1.1111098938888888E-2</v>
      </c>
    </row>
    <row r="15" spans="3:12" x14ac:dyDescent="0.25">
      <c r="C15" t="s">
        <v>14</v>
      </c>
      <c r="D15" s="29" t="e">
        <f>SUM('Daily Buybacks'!#REF!)/1000000</f>
        <v>#REF!</v>
      </c>
      <c r="E15" s="27" t="e">
        <f>SUM('Daily Buybacks'!#REF!)/1000000</f>
        <v>#REF!</v>
      </c>
      <c r="F15" s="31" t="e">
        <f>(E15+E14)/$E$19</f>
        <v>#REF!</v>
      </c>
    </row>
    <row r="16" spans="3:12" x14ac:dyDescent="0.25">
      <c r="C16" t="s">
        <v>17</v>
      </c>
      <c r="D16" s="29" t="e">
        <f>SUM('Daily Buybacks'!#REF!)/1000000</f>
        <v>#REF!</v>
      </c>
      <c r="E16" s="26" t="e">
        <f>SUM('Daily Buybacks'!#REF!)/1000000</f>
        <v>#REF!</v>
      </c>
      <c r="F16" s="31" t="e">
        <f>(E16+E15+E14)/$E$19</f>
        <v>#REF!</v>
      </c>
    </row>
    <row r="17" spans="3:6" x14ac:dyDescent="0.25">
      <c r="C17" s="28">
        <v>2026</v>
      </c>
      <c r="D17" s="29">
        <f>SUM('Daily Buybacks'!C5:C12)/1000000</f>
        <v>4.2241869999999997</v>
      </c>
      <c r="E17" s="26">
        <f>SUM('Daily Buybacks'!E5:E12)/1000000</f>
        <v>99.916631299999978</v>
      </c>
      <c r="F17" s="31" t="e">
        <f>(E17+E16+E15+E14)/$E$19</f>
        <v>#REF!</v>
      </c>
    </row>
    <row r="18" spans="3:6" x14ac:dyDescent="0.25">
      <c r="C18" s="21" t="s">
        <v>16</v>
      </c>
      <c r="D18" s="22" t="e">
        <f>SUM(D14:D17)</f>
        <v>#REF!</v>
      </c>
      <c r="E18" s="32" t="e">
        <f>SUM(E14:E17)</f>
        <v>#REF!</v>
      </c>
      <c r="F18" s="30" t="e">
        <f>E18/E19</f>
        <v>#REF!</v>
      </c>
    </row>
    <row r="19" spans="3:6" x14ac:dyDescent="0.25">
      <c r="C19" t="s">
        <v>15</v>
      </c>
      <c r="E19" s="33">
        <v>1800</v>
      </c>
    </row>
    <row r="20" spans="3:6" x14ac:dyDescent="0.25">
      <c r="C20" t="s">
        <v>18</v>
      </c>
      <c r="E20" s="33" t="e">
        <f>E19-E18</f>
        <v>#REF!</v>
      </c>
      <c r="F20" s="31" t="e">
        <f>E20/E19</f>
        <v>#REF!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Daily Buybacks</vt:lpstr>
      <vt:lpstr>Total Buybacks</vt:lpstr>
    </vt:vector>
  </TitlesOfParts>
  <Company>Eni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Shaun Liu</dc:creator>
  <cp:lastModifiedBy>Uliano Simone</cp:lastModifiedBy>
  <dcterms:created xsi:type="dcterms:W3CDTF">2022-05-31T09:07:05Z</dcterms:created>
  <dcterms:modified xsi:type="dcterms:W3CDTF">2026-05-27T08:40:11Z</dcterms:modified>
</cp:coreProperties>
</file>