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10. SITO WEB + REPLAB\UPDATES\Remuneration page\2026\BB 2026-2027\"/>
    </mc:Choice>
  </mc:AlternateContent>
  <xr:revisionPtr revIDLastSave="0" documentId="13_ncr:1_{CD9F57F7-E5B4-476F-BE6F-5A38D7C168B5}" xr6:coauthVersionLast="47" xr6:coauthVersionMax="47" xr10:uidLastSave="{00000000-0000-0000-0000-000000000000}"/>
  <bookViews>
    <workbookView xWindow="57480" yWindow="-120" windowWidth="38640" windowHeight="21120" xr2:uid="{00000000-000D-0000-FFFF-FFFF00000000}"/>
  </bookViews>
  <sheets>
    <sheet name="Daily Buybacks" sheetId="1" r:id="rId1"/>
    <sheet name="Total Buybacks" sheetId="2" state="hidden" r:id="rId2"/>
  </sheets>
  <definedNames>
    <definedName name="_Hlk151380520" localSheetId="0">'Daily Buybacks'!#REF!</definedName>
    <definedName name="_Hlk151380532" localSheetId="0">'Daily Buybacks'!#REF!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F17" i="2" s="1"/>
  <c r="D17" i="2"/>
  <c r="E16" i="2"/>
  <c r="F16" i="2" s="1"/>
  <c r="D16" i="2"/>
  <c r="E15" i="2"/>
  <c r="F15" i="2" s="1"/>
  <c r="D15" i="2"/>
  <c r="E14" i="2"/>
  <c r="F14" i="2" s="1"/>
  <c r="D14" i="2"/>
  <c r="D18" i="2" s="1"/>
  <c r="E5" i="2"/>
  <c r="E9" i="2" s="1"/>
  <c r="D5" i="2"/>
  <c r="D9" i="2" s="1"/>
  <c r="C5" i="2"/>
  <c r="C9" i="2" s="1"/>
  <c r="E18" i="2" l="1"/>
  <c r="E20" i="2" l="1"/>
  <c r="F20" i="2" s="1"/>
  <c r="F18" i="2"/>
</calcChain>
</file>

<file path=xl/sharedStrings.xml><?xml version="1.0" encoding="utf-8"?>
<sst xmlns="http://schemas.openxmlformats.org/spreadsheetml/2006/main" count="24" uniqueCount="22">
  <si>
    <t>Date</t>
  </si>
  <si>
    <t>Volume</t>
  </si>
  <si>
    <t>Transaction Weighted Avg Price (EURO)</t>
  </si>
  <si>
    <t>Transaction amount (EURO)</t>
  </si>
  <si>
    <t>The information is updated on Wednesdays on a weekly basis</t>
  </si>
  <si>
    <t xml:space="preserve">Press Release: </t>
  </si>
  <si>
    <t>Eni launches the new share buyback program</t>
  </si>
  <si>
    <t>Buybacks to Date:</t>
  </si>
  <si>
    <t>Transaction amount (€ thousand)</t>
  </si>
  <si>
    <t>Data di riferimento</t>
  </si>
  <si>
    <t>Volumi acquistati</t>
  </si>
  <si>
    <t>Controvalore (€ migliaia)</t>
  </si>
  <si>
    <t>BUYBACK  completed</t>
  </si>
  <si>
    <t>Transaction amount (M€)</t>
  </si>
  <si>
    <t>% Cumulative Buyback completed</t>
  </si>
  <si>
    <t>1Q</t>
  </si>
  <si>
    <t>2Q</t>
  </si>
  <si>
    <t>3Q</t>
  </si>
  <si>
    <t xml:space="preserve">4Q </t>
  </si>
  <si>
    <t>BB to date</t>
  </si>
  <si>
    <t>Expected total BB</t>
  </si>
  <si>
    <t xml:space="preserve">Remaining BB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</si>
</sst>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dd/mm/yy;@"/>
    <numFmt numFmtId="166" formatCode="[$€-2]\ #,##0.00;[Red]\-[$€-2]\ #,##0.00"/>
    <numFmt numFmtId="167" formatCode="_-* #,##0.00\ _€_-;\-* #,##0.00\ _€_-;_-* &quot;-&quot;??\ _€_-;_-@_-"/>
    <numFmt numFmtId="168" formatCode="0.000"/>
    <numFmt numFmtId="169" formatCode="0.0"/>
    <numFmt numFmtId="170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/>
    <xf numFmtId="0" fontId="4" fillId="0" borderId="0"/>
    <xf numFmtId="9" fontId="1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2" fillId="0" borderId="0" xfId="0" applyFont="1"/>
    <xf numFmtId="164" fontId="3" fillId="0" borderId="1" xfId="1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0" fillId="3" borderId="0" xfId="0" applyFill="1"/>
    <xf numFmtId="14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7" fontId="0" fillId="0" borderId="0" xfId="0" applyNumberFormat="1"/>
    <xf numFmtId="0" fontId="0" fillId="0" borderId="2" xfId="0" applyBorder="1"/>
    <xf numFmtId="4" fontId="0" fillId="0" borderId="0" xfId="0" applyNumberFormat="1"/>
    <xf numFmtId="0" fontId="0" fillId="0" borderId="0" xfId="0" applyAlignment="1">
      <alignment horizontal="left"/>
    </xf>
    <xf numFmtId="9" fontId="7" fillId="0" borderId="2" xfId="3" applyFont="1" applyBorder="1"/>
    <xf numFmtId="9" fontId="0" fillId="0" borderId="0" xfId="3" applyFont="1"/>
    <xf numFmtId="164" fontId="7" fillId="0" borderId="2" xfId="0" applyNumberFormat="1" applyFont="1" applyBorder="1"/>
    <xf numFmtId="164" fontId="7" fillId="0" borderId="0" xfId="0" applyNumberFormat="1" applyFont="1"/>
    <xf numFmtId="165" fontId="8" fillId="0" borderId="1" xfId="0" applyNumberFormat="1" applyFont="1" applyBorder="1" applyAlignment="1">
      <alignment horizontal="center"/>
    </xf>
    <xf numFmtId="164" fontId="8" fillId="0" borderId="1" xfId="1" applyNumberFormat="1" applyFont="1" applyBorder="1"/>
    <xf numFmtId="2" fontId="8" fillId="0" borderId="1" xfId="1" applyNumberFormat="1" applyFont="1" applyBorder="1"/>
    <xf numFmtId="43" fontId="8" fillId="0" borderId="1" xfId="1" applyFont="1" applyBorder="1"/>
    <xf numFmtId="164" fontId="8" fillId="0" borderId="1" xfId="0" applyNumberFormat="1" applyFont="1" applyBorder="1"/>
    <xf numFmtId="2" fontId="8" fillId="0" borderId="1" xfId="0" applyNumberFormat="1" applyFont="1" applyBorder="1"/>
    <xf numFmtId="43" fontId="8" fillId="0" borderId="1" xfId="0" applyNumberFormat="1" applyFont="1" applyBorder="1"/>
    <xf numFmtId="0" fontId="4" fillId="0" borderId="0" xfId="0" applyFont="1"/>
    <xf numFmtId="43" fontId="0" fillId="0" borderId="0" xfId="1" applyFont="1"/>
    <xf numFmtId="168" fontId="0" fillId="0" borderId="0" xfId="0" applyNumberFormat="1"/>
    <xf numFmtId="169" fontId="0" fillId="0" borderId="0" xfId="0" applyNumberFormat="1"/>
    <xf numFmtId="170" fontId="0" fillId="0" borderId="0" xfId="1" applyNumberFormat="1" applyFont="1"/>
    <xf numFmtId="170" fontId="0" fillId="0" borderId="0" xfId="0" applyNumberFormat="1"/>
    <xf numFmtId="170" fontId="7" fillId="0" borderId="2" xfId="0" applyNumberFormat="1" applyFont="1" applyBorder="1"/>
    <xf numFmtId="164" fontId="8" fillId="0" borderId="1" xfId="2" applyNumberFormat="1" applyFont="1" applyBorder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i.com/en-IT/media/press-release/2026/05/eni-launches-new-share-buyback-progra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91"/>
  <sheetViews>
    <sheetView showGridLines="0" tabSelected="1" zoomScale="85" zoomScaleNormal="85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M77" sqref="M77"/>
    </sheetView>
  </sheetViews>
  <sheetFormatPr defaultRowHeight="15" x14ac:dyDescent="0.25"/>
  <cols>
    <col min="2" max="2" width="13" customWidth="1"/>
    <col min="3" max="3" width="15.28515625" customWidth="1"/>
    <col min="4" max="4" width="18.42578125" customWidth="1"/>
    <col min="5" max="5" width="20.42578125" customWidth="1"/>
    <col min="7" max="9" width="18.140625" customWidth="1"/>
    <col min="11" max="11" width="10.85546875" bestFit="1" customWidth="1"/>
    <col min="12" max="12" width="16.28515625" bestFit="1" customWidth="1"/>
    <col min="13" max="13" width="26.85546875" bestFit="1" customWidth="1"/>
  </cols>
  <sheetData>
    <row r="3" spans="2:12" ht="45" customHeight="1" x14ac:dyDescent="0.25">
      <c r="B3" s="1" t="s">
        <v>0</v>
      </c>
      <c r="C3" s="1" t="s">
        <v>1</v>
      </c>
      <c r="D3" s="1" t="s">
        <v>2</v>
      </c>
      <c r="E3" s="1" t="s">
        <v>3</v>
      </c>
    </row>
    <row r="4" spans="2:12" x14ac:dyDescent="0.25">
      <c r="B4" s="20">
        <v>46150</v>
      </c>
      <c r="C4" s="21">
        <v>875813</v>
      </c>
      <c r="D4" s="22">
        <v>22.835899999999999</v>
      </c>
      <c r="E4" s="23">
        <v>19999978.09</v>
      </c>
    </row>
    <row r="5" spans="2:12" x14ac:dyDescent="0.25">
      <c r="B5" s="20">
        <v>46153</v>
      </c>
      <c r="C5" s="21">
        <v>861111</v>
      </c>
      <c r="D5" s="22">
        <v>23.2258</v>
      </c>
      <c r="E5" s="23">
        <v>19999991.859999999</v>
      </c>
      <c r="I5" s="8"/>
      <c r="J5" s="9"/>
      <c r="K5" s="10"/>
      <c r="L5" s="11"/>
    </row>
    <row r="6" spans="2:12" x14ac:dyDescent="0.25">
      <c r="B6" s="20">
        <v>46161</v>
      </c>
      <c r="C6" s="21">
        <v>834289</v>
      </c>
      <c r="D6" s="22">
        <v>23.9725</v>
      </c>
      <c r="E6" s="23">
        <v>19999993.050000001</v>
      </c>
      <c r="I6" s="8"/>
      <c r="J6" s="9"/>
      <c r="K6" s="10"/>
      <c r="L6" s="11"/>
    </row>
    <row r="7" spans="2:12" x14ac:dyDescent="0.25">
      <c r="B7" s="20">
        <v>46162</v>
      </c>
      <c r="C7" s="21">
        <v>837412</v>
      </c>
      <c r="D7" s="22">
        <v>23.883099999999999</v>
      </c>
      <c r="E7" s="23">
        <v>19999994.539999999</v>
      </c>
      <c r="I7" s="8"/>
      <c r="J7" s="9"/>
      <c r="K7" s="10"/>
      <c r="L7" s="11"/>
    </row>
    <row r="8" spans="2:12" x14ac:dyDescent="0.25">
      <c r="B8" s="20">
        <v>46163</v>
      </c>
      <c r="C8" s="21">
        <v>840159</v>
      </c>
      <c r="D8" s="22">
        <v>23.805</v>
      </c>
      <c r="E8" s="23">
        <v>19999985</v>
      </c>
      <c r="I8" s="8"/>
      <c r="J8" s="9"/>
      <c r="K8" s="10"/>
      <c r="L8" s="11"/>
    </row>
    <row r="9" spans="2:12" x14ac:dyDescent="0.25">
      <c r="B9" s="20">
        <v>46164</v>
      </c>
      <c r="C9" s="21">
        <v>851216</v>
      </c>
      <c r="D9" s="22">
        <v>23.3979</v>
      </c>
      <c r="E9" s="23">
        <v>19916666.850000001</v>
      </c>
      <c r="I9" s="8"/>
      <c r="J9" s="9"/>
      <c r="K9" s="10"/>
      <c r="L9" s="11"/>
    </row>
    <row r="10" spans="2:12" x14ac:dyDescent="0.25">
      <c r="B10" s="20">
        <v>46170</v>
      </c>
      <c r="C10" s="21">
        <v>880944</v>
      </c>
      <c r="D10" s="22">
        <v>22.7029</v>
      </c>
      <c r="E10" s="23">
        <v>19999983.539999999</v>
      </c>
      <c r="I10" s="8"/>
      <c r="J10" s="9"/>
    </row>
    <row r="11" spans="2:12" x14ac:dyDescent="0.25">
      <c r="B11" s="20">
        <v>46171</v>
      </c>
      <c r="C11" s="21">
        <v>890412</v>
      </c>
      <c r="D11" s="22">
        <v>22.461500000000001</v>
      </c>
      <c r="E11" s="23">
        <v>19999989.140000001</v>
      </c>
      <c r="I11" s="8"/>
      <c r="J11" s="9"/>
    </row>
    <row r="12" spans="2:12" x14ac:dyDescent="0.25">
      <c r="B12" s="20">
        <v>46174</v>
      </c>
      <c r="C12" s="21">
        <v>873228</v>
      </c>
      <c r="D12" s="22">
        <v>22.903500000000001</v>
      </c>
      <c r="E12" s="23">
        <v>19999977.5</v>
      </c>
      <c r="I12" s="8"/>
      <c r="J12" s="9"/>
    </row>
    <row r="13" spans="2:12" x14ac:dyDescent="0.25">
      <c r="B13" s="20">
        <v>46175</v>
      </c>
      <c r="C13" s="21">
        <v>871463</v>
      </c>
      <c r="D13" s="22">
        <v>22.9499</v>
      </c>
      <c r="E13" s="23">
        <v>19999988.699999999</v>
      </c>
      <c r="I13" s="8"/>
      <c r="J13" s="9"/>
    </row>
    <row r="14" spans="2:12" x14ac:dyDescent="0.25">
      <c r="B14" s="20">
        <v>46176</v>
      </c>
      <c r="C14" s="21">
        <v>852925</v>
      </c>
      <c r="D14" s="22">
        <v>23.448699999999999</v>
      </c>
      <c r="E14" s="23">
        <v>19999982.449999999</v>
      </c>
      <c r="I14" s="8"/>
      <c r="J14" s="9"/>
    </row>
    <row r="15" spans="2:12" x14ac:dyDescent="0.25">
      <c r="B15" s="20">
        <v>46177</v>
      </c>
      <c r="C15" s="21">
        <v>858638</v>
      </c>
      <c r="D15" s="22">
        <v>23.2927</v>
      </c>
      <c r="E15" s="23">
        <v>19999997.34</v>
      </c>
      <c r="I15" s="8"/>
      <c r="J15" s="9"/>
    </row>
    <row r="16" spans="2:12" x14ac:dyDescent="0.25">
      <c r="B16" s="20">
        <v>46178</v>
      </c>
      <c r="C16" s="21">
        <v>855037</v>
      </c>
      <c r="D16" s="22">
        <v>23.390799999999999</v>
      </c>
      <c r="E16" s="23">
        <v>19999999.460000001</v>
      </c>
      <c r="I16" s="8"/>
      <c r="J16" s="9"/>
    </row>
    <row r="17" spans="2:10" x14ac:dyDescent="0.25">
      <c r="B17" s="20">
        <v>46181</v>
      </c>
      <c r="C17" s="21">
        <v>843092</v>
      </c>
      <c r="D17" s="22">
        <v>23.722200000000001</v>
      </c>
      <c r="E17" s="23">
        <v>19999997.039999999</v>
      </c>
      <c r="I17" s="8"/>
      <c r="J17" s="9"/>
    </row>
    <row r="18" spans="2:10" x14ac:dyDescent="0.25">
      <c r="B18" s="20">
        <v>46182</v>
      </c>
      <c r="C18" s="21">
        <v>853898</v>
      </c>
      <c r="D18" s="22">
        <v>23.422000000000001</v>
      </c>
      <c r="E18" s="23">
        <v>19999998.960000001</v>
      </c>
      <c r="I18" s="8"/>
      <c r="J18" s="9"/>
    </row>
    <row r="19" spans="2:10" x14ac:dyDescent="0.25">
      <c r="B19" s="20">
        <v>46183</v>
      </c>
      <c r="C19" s="21">
        <v>857015</v>
      </c>
      <c r="D19" s="22">
        <v>23.3368</v>
      </c>
      <c r="E19" s="23">
        <v>19999987.649999999</v>
      </c>
      <c r="I19" s="8"/>
      <c r="J19" s="9"/>
    </row>
    <row r="20" spans="2:10" x14ac:dyDescent="0.25">
      <c r="B20" s="20">
        <v>46184</v>
      </c>
      <c r="C20" s="21">
        <v>840555</v>
      </c>
      <c r="D20" s="22">
        <v>23.793800000000001</v>
      </c>
      <c r="E20" s="23">
        <v>19999997.559999999</v>
      </c>
      <c r="I20" s="8"/>
      <c r="J20" s="9"/>
    </row>
    <row r="21" spans="2:10" x14ac:dyDescent="0.25">
      <c r="B21" s="20">
        <v>46185</v>
      </c>
      <c r="C21" s="21">
        <v>867931</v>
      </c>
      <c r="D21" s="22">
        <v>23.043299999999999</v>
      </c>
      <c r="E21" s="23">
        <v>19999994.41</v>
      </c>
      <c r="I21" s="8"/>
      <c r="J21" s="9"/>
    </row>
    <row r="22" spans="2:10" x14ac:dyDescent="0.25">
      <c r="B22" s="20">
        <v>46188</v>
      </c>
      <c r="C22" s="21">
        <v>902254</v>
      </c>
      <c r="D22" s="22">
        <v>22.166699999999999</v>
      </c>
      <c r="E22" s="23">
        <v>19999993.739999998</v>
      </c>
      <c r="I22" s="8"/>
      <c r="J22" s="9"/>
    </row>
    <row r="23" spans="2:10" x14ac:dyDescent="0.25">
      <c r="B23" s="20">
        <v>46189</v>
      </c>
      <c r="C23" s="21">
        <v>903983</v>
      </c>
      <c r="D23" s="22">
        <v>22.124300000000002</v>
      </c>
      <c r="E23" s="23">
        <v>19999991.09</v>
      </c>
      <c r="I23" s="8"/>
      <c r="J23" s="9"/>
    </row>
    <row r="24" spans="2:10" x14ac:dyDescent="0.25">
      <c r="B24" s="20">
        <v>46190</v>
      </c>
      <c r="C24" s="21">
        <v>916812</v>
      </c>
      <c r="D24" s="22">
        <v>21.814699999999998</v>
      </c>
      <c r="E24" s="23">
        <v>19999978.739999998</v>
      </c>
      <c r="I24" s="8"/>
      <c r="J24" s="9"/>
    </row>
    <row r="25" spans="2:10" x14ac:dyDescent="0.25">
      <c r="B25" s="20">
        <v>46191</v>
      </c>
      <c r="C25" s="21">
        <v>932931</v>
      </c>
      <c r="D25" s="22">
        <v>21.437799999999999</v>
      </c>
      <c r="E25" s="23">
        <v>19999988.190000001</v>
      </c>
      <c r="I25" s="8"/>
      <c r="J25" s="9"/>
    </row>
    <row r="26" spans="2:10" x14ac:dyDescent="0.25">
      <c r="B26" s="20">
        <v>46192</v>
      </c>
      <c r="C26" s="21">
        <v>927364</v>
      </c>
      <c r="D26" s="22">
        <v>21.566500000000001</v>
      </c>
      <c r="E26" s="23">
        <v>19999995.710000001</v>
      </c>
      <c r="I26" s="8"/>
      <c r="J26" s="9"/>
    </row>
    <row r="27" spans="2:10" x14ac:dyDescent="0.25">
      <c r="B27" s="20">
        <v>46195</v>
      </c>
      <c r="C27" s="21">
        <v>924641</v>
      </c>
      <c r="D27" s="22">
        <v>21.63</v>
      </c>
      <c r="E27" s="23">
        <v>19999984.829999998</v>
      </c>
      <c r="I27" s="8"/>
      <c r="J27" s="9"/>
    </row>
    <row r="28" spans="2:10" x14ac:dyDescent="0.25">
      <c r="B28" s="20">
        <v>46196</v>
      </c>
      <c r="C28" s="21">
        <v>927708</v>
      </c>
      <c r="D28" s="22">
        <v>21.558499999999999</v>
      </c>
      <c r="E28" s="23">
        <v>19999992.920000002</v>
      </c>
      <c r="I28" s="8"/>
      <c r="J28" s="9"/>
    </row>
    <row r="29" spans="2:10" x14ac:dyDescent="0.25">
      <c r="B29" s="20">
        <v>46197</v>
      </c>
      <c r="C29" s="21">
        <v>948047</v>
      </c>
      <c r="D29" s="22">
        <v>21.096</v>
      </c>
      <c r="E29" s="23">
        <v>19999999.510000002</v>
      </c>
      <c r="I29" s="8"/>
      <c r="J29" s="9"/>
    </row>
    <row r="30" spans="2:10" x14ac:dyDescent="0.25">
      <c r="B30" s="20">
        <v>46198</v>
      </c>
      <c r="C30" s="21">
        <v>978660</v>
      </c>
      <c r="D30" s="22">
        <v>20.4361</v>
      </c>
      <c r="E30" s="23">
        <v>19999993.629999999</v>
      </c>
      <c r="I30" s="8"/>
      <c r="J30" s="9"/>
    </row>
    <row r="31" spans="2:10" x14ac:dyDescent="0.25">
      <c r="B31" s="20">
        <v>46199</v>
      </c>
      <c r="C31" s="21">
        <v>986052</v>
      </c>
      <c r="D31" s="22">
        <v>20.282900000000001</v>
      </c>
      <c r="E31" s="23">
        <v>19999994.109999999</v>
      </c>
      <c r="I31" s="8"/>
      <c r="J31" s="9"/>
    </row>
    <row r="32" spans="2:10" x14ac:dyDescent="0.25">
      <c r="B32" s="20">
        <v>46202</v>
      </c>
      <c r="C32" s="21">
        <v>974687</v>
      </c>
      <c r="D32" s="22">
        <v>20.519400000000001</v>
      </c>
      <c r="E32" s="23">
        <v>19999992.43</v>
      </c>
      <c r="I32" s="8"/>
      <c r="J32" s="9"/>
    </row>
    <row r="33" spans="2:10" x14ac:dyDescent="0.25">
      <c r="B33" s="20">
        <v>46203</v>
      </c>
      <c r="C33" s="21">
        <v>974293</v>
      </c>
      <c r="D33" s="22">
        <v>20.527699999999999</v>
      </c>
      <c r="E33" s="23">
        <v>19999994.420000002</v>
      </c>
      <c r="I33" s="8"/>
      <c r="J33" s="9"/>
    </row>
    <row r="34" spans="2:10" x14ac:dyDescent="0.25">
      <c r="B34" s="20">
        <v>46204</v>
      </c>
      <c r="C34" s="21">
        <v>985032</v>
      </c>
      <c r="D34" s="22">
        <v>20.303899999999999</v>
      </c>
      <c r="E34" s="23">
        <v>19999991.219999999</v>
      </c>
      <c r="I34" s="8"/>
      <c r="J34" s="9"/>
    </row>
    <row r="35" spans="2:10" x14ac:dyDescent="0.25">
      <c r="B35" s="20">
        <v>46205</v>
      </c>
      <c r="C35" s="21">
        <v>986047</v>
      </c>
      <c r="D35" s="22">
        <v>20.283000000000001</v>
      </c>
      <c r="E35" s="23">
        <v>19999991.300000001</v>
      </c>
      <c r="I35" s="8"/>
      <c r="J35" s="9"/>
    </row>
    <row r="36" spans="2:10" x14ac:dyDescent="0.25">
      <c r="B36" s="20">
        <v>46206</v>
      </c>
      <c r="C36" s="21">
        <v>977846</v>
      </c>
      <c r="D36" s="22">
        <v>20.453099999999999</v>
      </c>
      <c r="E36" s="23">
        <v>19999982.02</v>
      </c>
    </row>
    <row r="37" spans="2:10" x14ac:dyDescent="0.25">
      <c r="B37" s="20">
        <v>46209</v>
      </c>
      <c r="C37" s="24">
        <v>980863</v>
      </c>
      <c r="D37" s="25">
        <v>20.3902</v>
      </c>
      <c r="E37" s="26">
        <v>19999992.739999998</v>
      </c>
    </row>
    <row r="38" spans="2:10" x14ac:dyDescent="0.25">
      <c r="B38" s="20">
        <v>46210</v>
      </c>
      <c r="C38" s="24">
        <v>971302</v>
      </c>
      <c r="D38" s="25">
        <v>20.590900000000001</v>
      </c>
      <c r="E38" s="26">
        <v>19999982.350000001</v>
      </c>
    </row>
    <row r="39" spans="2:10" x14ac:dyDescent="0.25">
      <c r="B39" s="20">
        <v>46211</v>
      </c>
      <c r="C39" s="24">
        <v>944902</v>
      </c>
      <c r="D39" s="25">
        <v>21.1662</v>
      </c>
      <c r="E39" s="26">
        <v>19999984.710000001</v>
      </c>
    </row>
    <row r="40" spans="2:10" x14ac:dyDescent="0.25">
      <c r="B40" s="20">
        <v>46212</v>
      </c>
      <c r="C40" s="24">
        <v>948978</v>
      </c>
      <c r="D40" s="25">
        <v>21.075299999999999</v>
      </c>
      <c r="E40" s="26">
        <v>19999996.039999999</v>
      </c>
    </row>
    <row r="41" spans="2:10" x14ac:dyDescent="0.25">
      <c r="B41" s="20">
        <v>46213</v>
      </c>
      <c r="C41" s="21">
        <v>958047</v>
      </c>
      <c r="D41" s="22">
        <v>20.875800000000002</v>
      </c>
      <c r="E41" s="23">
        <v>19999997.559999999</v>
      </c>
    </row>
    <row r="42" spans="2:10" x14ac:dyDescent="0.25">
      <c r="B42" s="20">
        <v>46216</v>
      </c>
      <c r="C42" s="34">
        <v>940238</v>
      </c>
      <c r="D42" s="25">
        <v>21.2712</v>
      </c>
      <c r="E42" s="23">
        <v>19999990.550000001</v>
      </c>
      <c r="F42" s="7"/>
    </row>
    <row r="43" spans="2:10" x14ac:dyDescent="0.25">
      <c r="B43" s="20">
        <v>46217</v>
      </c>
      <c r="C43" s="24">
        <v>913050</v>
      </c>
      <c r="D43" s="25">
        <v>21.904599999999999</v>
      </c>
      <c r="E43" s="26">
        <v>19999995.030000001</v>
      </c>
    </row>
    <row r="44" spans="2:10" x14ac:dyDescent="0.25">
      <c r="B44" s="20">
        <v>46218</v>
      </c>
      <c r="C44" s="24">
        <v>927097</v>
      </c>
      <c r="D44" s="25">
        <v>21.572700000000001</v>
      </c>
      <c r="E44" s="23">
        <v>19999985.449999999</v>
      </c>
    </row>
    <row r="45" spans="2:10" x14ac:dyDescent="0.25">
      <c r="B45" s="20">
        <v>46219</v>
      </c>
      <c r="C45" s="24">
        <v>946517</v>
      </c>
      <c r="D45" s="25">
        <v>21.130099999999999</v>
      </c>
      <c r="E45" s="26">
        <v>19999998.859999999</v>
      </c>
    </row>
    <row r="46" spans="2:10" x14ac:dyDescent="0.25">
      <c r="B46" s="20">
        <v>46220</v>
      </c>
      <c r="C46" s="24">
        <v>928940</v>
      </c>
      <c r="D46" s="25">
        <v>21.529900000000001</v>
      </c>
      <c r="E46" s="26">
        <v>19999985.309999999</v>
      </c>
    </row>
    <row r="47" spans="2:10" x14ac:dyDescent="0.25">
      <c r="B47" s="20">
        <v>46223</v>
      </c>
      <c r="C47" s="24">
        <v>923774</v>
      </c>
      <c r="D47" s="25">
        <v>21.650300000000001</v>
      </c>
      <c r="E47" s="26">
        <v>19999984.23</v>
      </c>
    </row>
    <row r="48" spans="2:10" x14ac:dyDescent="0.25">
      <c r="B48" s="20">
        <v>46224</v>
      </c>
      <c r="C48" s="24">
        <v>915281</v>
      </c>
      <c r="D48" s="25">
        <v>21.851199999999999</v>
      </c>
      <c r="E48" s="26">
        <v>19999988.190000001</v>
      </c>
    </row>
    <row r="49" spans="2:5" x14ac:dyDescent="0.25">
      <c r="B49" s="20">
        <v>46225</v>
      </c>
      <c r="C49" s="24">
        <v>897678</v>
      </c>
      <c r="D49" s="25">
        <v>22.279699999999998</v>
      </c>
      <c r="E49" s="26">
        <v>19999996.539999999</v>
      </c>
    </row>
    <row r="50" spans="2:5" x14ac:dyDescent="0.25">
      <c r="B50" s="20">
        <v>46226</v>
      </c>
      <c r="C50" s="24">
        <v>875553</v>
      </c>
      <c r="D50" s="25">
        <v>22.842700000000001</v>
      </c>
      <c r="E50" s="26">
        <v>19999994.510000002</v>
      </c>
    </row>
    <row r="51" spans="2:5" x14ac:dyDescent="0.25">
      <c r="B51" s="20">
        <v>46227</v>
      </c>
      <c r="C51" s="24">
        <v>877135</v>
      </c>
      <c r="D51" s="25">
        <v>22.801500000000001</v>
      </c>
      <c r="E51" s="26">
        <v>19999993.699999999</v>
      </c>
    </row>
    <row r="52" spans="2:5" x14ac:dyDescent="0.25">
      <c r="B52" s="20">
        <v>46230</v>
      </c>
      <c r="C52" s="24">
        <v>901193</v>
      </c>
      <c r="D52" s="25">
        <v>22.192799999999998</v>
      </c>
      <c r="E52" s="26">
        <v>19999996.010000002</v>
      </c>
    </row>
    <row r="53" spans="2:5" x14ac:dyDescent="0.25">
      <c r="B53" s="20">
        <v>46231</v>
      </c>
      <c r="C53" s="24">
        <v>896547</v>
      </c>
      <c r="D53" s="25">
        <v>22.3078</v>
      </c>
      <c r="E53" s="26">
        <v>19999991.170000002</v>
      </c>
    </row>
    <row r="54" spans="2:5" x14ac:dyDescent="0.25">
      <c r="B54" s="20">
        <v>46232</v>
      </c>
      <c r="C54" s="24">
        <v>1073468</v>
      </c>
      <c r="D54" s="25">
        <v>23.289000000000001</v>
      </c>
      <c r="E54" s="26">
        <v>24999996.25</v>
      </c>
    </row>
    <row r="55" spans="2:5" x14ac:dyDescent="0.25">
      <c r="B55" s="20">
        <v>46233</v>
      </c>
      <c r="C55" s="24">
        <v>1054816</v>
      </c>
      <c r="D55" s="25">
        <v>23.700800000000001</v>
      </c>
      <c r="E55" s="26">
        <v>24999983.050000001</v>
      </c>
    </row>
    <row r="56" spans="2:5" x14ac:dyDescent="0.25">
      <c r="B56" s="20">
        <v>46234</v>
      </c>
      <c r="C56" s="24">
        <v>1045836</v>
      </c>
      <c r="D56" s="25">
        <v>23.904299999999999</v>
      </c>
      <c r="E56" s="26">
        <v>24999977.489999998</v>
      </c>
    </row>
    <row r="57" spans="2:5" x14ac:dyDescent="0.25">
      <c r="B57" s="20">
        <v>46237</v>
      </c>
      <c r="C57" s="24">
        <v>1063228</v>
      </c>
      <c r="D57" s="25">
        <v>23.513300000000001</v>
      </c>
      <c r="E57" s="26">
        <v>24999998.93</v>
      </c>
    </row>
    <row r="58" spans="2:5" x14ac:dyDescent="0.25">
      <c r="B58" s="20">
        <v>46238</v>
      </c>
      <c r="C58" s="24">
        <v>1055605</v>
      </c>
      <c r="D58" s="25">
        <v>23.6831</v>
      </c>
      <c r="E58" s="26">
        <v>24999998.780000001</v>
      </c>
    </row>
    <row r="59" spans="2:5" x14ac:dyDescent="0.25">
      <c r="B59" s="20">
        <v>46239</v>
      </c>
      <c r="C59" s="24">
        <v>1072772</v>
      </c>
      <c r="D59" s="25">
        <v>23.304099999999998</v>
      </c>
      <c r="E59" s="26">
        <v>24999985.969999999</v>
      </c>
    </row>
    <row r="60" spans="2:5" x14ac:dyDescent="0.25">
      <c r="B60" s="20">
        <v>46240</v>
      </c>
      <c r="C60" s="24">
        <v>1073929</v>
      </c>
      <c r="D60" s="25">
        <v>23.279</v>
      </c>
      <c r="E60" s="26">
        <v>24999993.190000001</v>
      </c>
    </row>
    <row r="61" spans="2:5" x14ac:dyDescent="0.25">
      <c r="B61" s="20">
        <v>46241</v>
      </c>
      <c r="C61" s="24">
        <v>645236</v>
      </c>
      <c r="D61" s="25">
        <v>23.247299999999999</v>
      </c>
      <c r="E61" s="26">
        <v>14999994.859999999</v>
      </c>
    </row>
    <row r="62" spans="2:5" x14ac:dyDescent="0.25">
      <c r="B62" s="20">
        <v>46244</v>
      </c>
      <c r="C62" s="24">
        <v>640787</v>
      </c>
      <c r="D62" s="25">
        <v>23.4087</v>
      </c>
      <c r="E62" s="26">
        <v>14999990.65</v>
      </c>
    </row>
    <row r="63" spans="2:5" x14ac:dyDescent="0.25">
      <c r="B63" s="20">
        <v>46245</v>
      </c>
      <c r="C63" s="24">
        <v>624274</v>
      </c>
      <c r="D63" s="25">
        <v>24.027899999999999</v>
      </c>
      <c r="E63" s="26">
        <v>14999993.24</v>
      </c>
    </row>
    <row r="64" spans="2:5" x14ac:dyDescent="0.25">
      <c r="B64" s="20">
        <v>46246</v>
      </c>
      <c r="C64" s="24">
        <v>626134</v>
      </c>
      <c r="D64" s="25">
        <v>23.956499999999998</v>
      </c>
      <c r="E64" s="26">
        <v>14999979.17</v>
      </c>
    </row>
    <row r="65" spans="2:5" x14ac:dyDescent="0.25">
      <c r="B65" s="20">
        <v>46247</v>
      </c>
      <c r="C65" s="24">
        <v>634528</v>
      </c>
      <c r="D65" s="25">
        <v>23.639600000000002</v>
      </c>
      <c r="E65" s="26">
        <v>14999988.109999999</v>
      </c>
    </row>
    <row r="66" spans="2:5" x14ac:dyDescent="0.25">
      <c r="B66" s="20">
        <v>46248</v>
      </c>
      <c r="C66" s="24">
        <v>632108</v>
      </c>
      <c r="D66" s="25">
        <v>23.7301</v>
      </c>
      <c r="E66" s="26">
        <v>14999986.050000001</v>
      </c>
    </row>
    <row r="67" spans="2:5" x14ac:dyDescent="0.25">
      <c r="B67" s="20">
        <v>46251</v>
      </c>
      <c r="C67" s="24">
        <v>631698</v>
      </c>
      <c r="D67" s="25">
        <v>23.7455</v>
      </c>
      <c r="E67" s="26">
        <v>14999984.859999999</v>
      </c>
    </row>
    <row r="68" spans="2:5" x14ac:dyDescent="0.25">
      <c r="B68" s="20">
        <v>46252</v>
      </c>
      <c r="C68" s="24">
        <v>623161</v>
      </c>
      <c r="D68" s="25">
        <v>24.070799999999998</v>
      </c>
      <c r="E68" s="26">
        <v>14999983.800000001</v>
      </c>
    </row>
    <row r="69" spans="2:5" x14ac:dyDescent="0.25">
      <c r="B69" s="20">
        <v>46253</v>
      </c>
      <c r="C69" s="24">
        <v>621965</v>
      </c>
      <c r="D69" s="25">
        <v>24.117100000000001</v>
      </c>
      <c r="E69" s="26">
        <v>14999992.1</v>
      </c>
    </row>
    <row r="70" spans="2:5" x14ac:dyDescent="0.25">
      <c r="B70" s="20">
        <v>46254</v>
      </c>
      <c r="C70" s="24">
        <v>616880</v>
      </c>
      <c r="D70" s="25">
        <v>24.315899999999999</v>
      </c>
      <c r="E70" s="26">
        <v>14999992.390000001</v>
      </c>
    </row>
    <row r="71" spans="2:5" x14ac:dyDescent="0.25">
      <c r="B71" s="20">
        <v>46255</v>
      </c>
      <c r="C71" s="24">
        <v>614912</v>
      </c>
      <c r="D71" s="25">
        <v>24.393699999999999</v>
      </c>
      <c r="E71" s="26">
        <v>14999978.85</v>
      </c>
    </row>
    <row r="72" spans="2:5" x14ac:dyDescent="0.25">
      <c r="B72" s="20">
        <v>46258</v>
      </c>
      <c r="C72" s="24">
        <v>627938</v>
      </c>
      <c r="D72" s="25">
        <v>23.887699999999999</v>
      </c>
      <c r="E72" s="26">
        <v>14999994.560000001</v>
      </c>
    </row>
    <row r="73" spans="2:5" x14ac:dyDescent="0.25">
      <c r="B73" s="20">
        <v>46259</v>
      </c>
      <c r="C73" s="24">
        <v>643106</v>
      </c>
      <c r="D73" s="25">
        <v>23.324300000000001</v>
      </c>
      <c r="E73" s="26">
        <v>14999997.279999999</v>
      </c>
    </row>
    <row r="74" spans="2:5" x14ac:dyDescent="0.25">
      <c r="B74" s="20">
        <v>46260</v>
      </c>
      <c r="C74" s="24">
        <v>653534</v>
      </c>
      <c r="D74" s="25">
        <v>22.952100000000002</v>
      </c>
      <c r="E74" s="26">
        <v>14999977.720000001</v>
      </c>
    </row>
    <row r="75" spans="2:5" x14ac:dyDescent="0.25">
      <c r="B75" s="20">
        <v>46261</v>
      </c>
      <c r="C75" s="24">
        <v>656460</v>
      </c>
      <c r="D75" s="25">
        <v>22.849799999999998</v>
      </c>
      <c r="E75" s="26">
        <v>14999979.710000001</v>
      </c>
    </row>
    <row r="76" spans="2:5" x14ac:dyDescent="0.25">
      <c r="B76" s="20">
        <v>46262</v>
      </c>
      <c r="C76" s="24">
        <v>655832</v>
      </c>
      <c r="D76" s="25">
        <v>22.871700000000001</v>
      </c>
      <c r="E76" s="26">
        <v>14999992.75</v>
      </c>
    </row>
    <row r="77" spans="2:5" x14ac:dyDescent="0.25">
      <c r="B77" s="20">
        <v>46265</v>
      </c>
      <c r="C77" s="24">
        <v>644388</v>
      </c>
      <c r="D77" s="25">
        <v>23.277899999999999</v>
      </c>
      <c r="E77" s="26">
        <v>14999999.43</v>
      </c>
    </row>
    <row r="78" spans="2:5" x14ac:dyDescent="0.25">
      <c r="B78" s="20">
        <v>46266</v>
      </c>
      <c r="C78" s="24">
        <v>635445</v>
      </c>
      <c r="D78" s="25">
        <v>23.605499999999999</v>
      </c>
      <c r="E78" s="26">
        <v>14999996.949999999</v>
      </c>
    </row>
    <row r="79" spans="2:5" x14ac:dyDescent="0.25">
      <c r="B79" s="20">
        <v>46267</v>
      </c>
      <c r="C79" s="24">
        <v>632849</v>
      </c>
      <c r="D79" s="25">
        <v>23.702300000000001</v>
      </c>
      <c r="E79" s="26">
        <v>14999976.85</v>
      </c>
    </row>
    <row r="80" spans="2:5" x14ac:dyDescent="0.25">
      <c r="B80" s="20">
        <v>46268</v>
      </c>
      <c r="C80" s="24">
        <v>631589</v>
      </c>
      <c r="D80" s="25">
        <v>23.749600000000001</v>
      </c>
      <c r="E80" s="26">
        <v>14999986.109999999</v>
      </c>
    </row>
    <row r="81" spans="2:5" x14ac:dyDescent="0.25">
      <c r="B81" s="20">
        <v>46269</v>
      </c>
      <c r="C81" s="24">
        <v>640125</v>
      </c>
      <c r="D81" s="25">
        <v>23.4329</v>
      </c>
      <c r="E81" s="26">
        <v>14999985.109999999</v>
      </c>
    </row>
    <row r="82" spans="2:5" x14ac:dyDescent="0.25">
      <c r="B82" s="20">
        <v>46272</v>
      </c>
      <c r="C82" s="24">
        <v>642723</v>
      </c>
      <c r="D82" s="25">
        <v>23.338200000000001</v>
      </c>
      <c r="E82" s="26">
        <v>14999997.92</v>
      </c>
    </row>
    <row r="83" spans="2:5" x14ac:dyDescent="0.25">
      <c r="B83" s="20">
        <v>46273</v>
      </c>
      <c r="C83" s="24">
        <v>640264</v>
      </c>
      <c r="D83" s="25">
        <v>23.427800000000001</v>
      </c>
      <c r="E83" s="26">
        <v>14999976.939999999</v>
      </c>
    </row>
    <row r="84" spans="2:5" x14ac:dyDescent="0.25">
      <c r="B84" s="20">
        <v>46274</v>
      </c>
      <c r="C84" s="24">
        <v>628343</v>
      </c>
      <c r="D84" s="25">
        <v>23.872299999999999</v>
      </c>
      <c r="E84" s="26">
        <v>14999992.6</v>
      </c>
    </row>
    <row r="85" spans="2:5" x14ac:dyDescent="0.25">
      <c r="B85" s="20">
        <v>46275</v>
      </c>
      <c r="C85" s="24">
        <v>624721</v>
      </c>
      <c r="D85" s="25">
        <v>24.0107</v>
      </c>
      <c r="E85" s="26">
        <v>14999988.51</v>
      </c>
    </row>
    <row r="86" spans="2:5" x14ac:dyDescent="0.25">
      <c r="B86" s="20">
        <v>46276</v>
      </c>
      <c r="C86" s="24">
        <v>627525</v>
      </c>
      <c r="D86" s="25">
        <v>23.903400000000001</v>
      </c>
      <c r="E86" s="26">
        <v>14999981.09</v>
      </c>
    </row>
    <row r="87" spans="2:5" x14ac:dyDescent="0.25">
      <c r="B87" s="20">
        <v>46279</v>
      </c>
      <c r="C87" s="24">
        <v>620714</v>
      </c>
      <c r="D87" s="25">
        <v>24.165700000000001</v>
      </c>
      <c r="E87" s="26">
        <v>14999988.310000001</v>
      </c>
    </row>
    <row r="90" spans="2:5" x14ac:dyDescent="0.25">
      <c r="B90" s="2" t="s">
        <v>4</v>
      </c>
    </row>
    <row r="91" spans="2:5" x14ac:dyDescent="0.25">
      <c r="B91" s="6" t="s">
        <v>5</v>
      </c>
      <c r="C91" s="27" t="s">
        <v>6</v>
      </c>
    </row>
  </sheetData>
  <hyperlinks>
    <hyperlink ref="C91" r:id="rId1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L20"/>
  <sheetViews>
    <sheetView showGridLines="0" workbookViewId="0">
      <selection activeCell="C5" sqref="C5:E5"/>
    </sheetView>
  </sheetViews>
  <sheetFormatPr defaultRowHeight="15" x14ac:dyDescent="0.25"/>
  <cols>
    <col min="2" max="2" width="13" hidden="1" customWidth="1"/>
    <col min="3" max="3" width="25.7109375" customWidth="1"/>
    <col min="4" max="4" width="19.7109375" customWidth="1"/>
    <col min="5" max="5" width="37.85546875" customWidth="1"/>
    <col min="6" max="6" width="25.7109375" customWidth="1"/>
    <col min="7" max="7" width="15.7109375" bestFit="1" customWidth="1"/>
    <col min="9" max="9" width="14.140625" hidden="1" customWidth="1"/>
    <col min="12" max="12" width="15.42578125" bestFit="1" customWidth="1"/>
  </cols>
  <sheetData>
    <row r="4" spans="3:12" x14ac:dyDescent="0.25">
      <c r="C4" s="4" t="s">
        <v>7</v>
      </c>
      <c r="D4" s="4" t="s">
        <v>1</v>
      </c>
      <c r="E4" s="1" t="s">
        <v>8</v>
      </c>
      <c r="L4" s="14"/>
    </row>
    <row r="5" spans="3:12" ht="27" customHeight="1" x14ac:dyDescent="0.25">
      <c r="C5" s="5">
        <f>+MAX('Daily Buybacks'!B4:B500035)</f>
        <v>46279</v>
      </c>
      <c r="D5" s="3">
        <f>+SUM('Daily Buybacks'!C4:C113)</f>
        <v>69995483</v>
      </c>
      <c r="E5" s="3">
        <f>+SUM('Daily Buybacks'!E4:E113)/1000</f>
        <v>1579915.8295299993</v>
      </c>
      <c r="I5" s="28"/>
      <c r="L5" s="14"/>
    </row>
    <row r="6" spans="3:12" x14ac:dyDescent="0.25">
      <c r="L6" s="14"/>
    </row>
    <row r="7" spans="3:12" x14ac:dyDescent="0.25">
      <c r="G7" s="29"/>
    </row>
    <row r="8" spans="3:12" hidden="1" x14ac:dyDescent="0.25">
      <c r="C8" s="4" t="s">
        <v>9</v>
      </c>
      <c r="D8" s="4" t="s">
        <v>10</v>
      </c>
      <c r="E8" s="1" t="s">
        <v>11</v>
      </c>
    </row>
    <row r="9" spans="3:12" ht="18.75" hidden="1" customHeight="1" x14ac:dyDescent="0.25">
      <c r="C9" s="5">
        <f>+C5</f>
        <v>46279</v>
      </c>
      <c r="D9" s="3">
        <f>+D5</f>
        <v>69995483</v>
      </c>
      <c r="E9" s="3">
        <f>+E5</f>
        <v>1579915.8295299993</v>
      </c>
      <c r="G9" s="12"/>
    </row>
    <row r="12" spans="3:12" ht="30.2" customHeight="1" x14ac:dyDescent="0.25">
      <c r="C12" s="4" t="s">
        <v>12</v>
      </c>
      <c r="D12" s="4" t="s">
        <v>1</v>
      </c>
      <c r="E12" s="1" t="s">
        <v>13</v>
      </c>
      <c r="F12" s="1" t="s">
        <v>14</v>
      </c>
    </row>
    <row r="13" spans="3:12" x14ac:dyDescent="0.25">
      <c r="C13" t="s">
        <v>15</v>
      </c>
    </row>
    <row r="14" spans="3:12" x14ac:dyDescent="0.25">
      <c r="C14" t="s">
        <v>16</v>
      </c>
      <c r="D14" s="30">
        <f>SUM('Daily Buybacks'!C4:C4)/1000000</f>
        <v>0.87581299999999995</v>
      </c>
      <c r="E14" s="31">
        <f>SUM('Daily Buybacks'!E4:E33)/1000000</f>
        <v>599.91640245999997</v>
      </c>
      <c r="F14" s="17">
        <f>E14/$E$19</f>
        <v>0.33328689025555552</v>
      </c>
    </row>
    <row r="15" spans="3:12" x14ac:dyDescent="0.25">
      <c r="C15" t="s">
        <v>17</v>
      </c>
      <c r="D15" s="30" t="e">
        <f>SUM('Daily Buybacks'!#REF!)/1000000</f>
        <v>#REF!</v>
      </c>
      <c r="E15" s="31" t="e">
        <f>SUM('Daily Buybacks'!#REF!)/1000000</f>
        <v>#REF!</v>
      </c>
      <c r="F15" s="17" t="e">
        <f>(E15+E14)/$E$19</f>
        <v>#REF!</v>
      </c>
    </row>
    <row r="16" spans="3:12" x14ac:dyDescent="0.25">
      <c r="C16" t="s">
        <v>18</v>
      </c>
      <c r="D16" s="30" t="e">
        <f>SUM('Daily Buybacks'!#REF!)/1000000</f>
        <v>#REF!</v>
      </c>
      <c r="E16" s="32" t="e">
        <f>SUM('Daily Buybacks'!#REF!)/1000000</f>
        <v>#REF!</v>
      </c>
      <c r="F16" s="17" t="e">
        <f>(E16+E15+E14)/$E$19</f>
        <v>#REF!</v>
      </c>
    </row>
    <row r="17" spans="3:6" x14ac:dyDescent="0.25">
      <c r="C17" s="15">
        <v>2026</v>
      </c>
      <c r="D17" s="30">
        <f>SUM('Daily Buybacks'!C5:C36)/1000000</f>
        <v>28.815681999999999</v>
      </c>
      <c r="E17" s="32">
        <f>SUM('Daily Buybacks'!E5:E36)/1000000</f>
        <v>639.91638890999968</v>
      </c>
      <c r="F17" s="17" t="e">
        <f>(E17+E16+E15+E14)/$E$19</f>
        <v>#REF!</v>
      </c>
    </row>
    <row r="18" spans="3:6" x14ac:dyDescent="0.25">
      <c r="C18" s="13" t="s">
        <v>19</v>
      </c>
      <c r="D18" s="33" t="e">
        <f>SUM(D14:D17)</f>
        <v>#REF!</v>
      </c>
      <c r="E18" s="18" t="e">
        <f>SUM(E14:E17)</f>
        <v>#REF!</v>
      </c>
      <c r="F18" s="16" t="e">
        <f>E18/E19</f>
        <v>#REF!</v>
      </c>
    </row>
    <row r="19" spans="3:6" x14ac:dyDescent="0.25">
      <c r="C19" t="s">
        <v>20</v>
      </c>
      <c r="E19" s="19">
        <v>1800</v>
      </c>
    </row>
    <row r="20" spans="3:6" x14ac:dyDescent="0.25">
      <c r="C20" t="s">
        <v>21</v>
      </c>
      <c r="E20" s="19" t="e">
        <f>E19-E18</f>
        <v>#REF!</v>
      </c>
      <c r="F20" s="17" t="e">
        <f>E20/E19</f>
        <v>#REF!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Buybacks</vt:lpstr>
      <vt:lpstr>Total Buybacks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Liu</dc:creator>
  <cp:lastModifiedBy>Uliano Simone</cp:lastModifiedBy>
  <dcterms:created xsi:type="dcterms:W3CDTF">2022-05-31T09:07:05Z</dcterms:created>
  <dcterms:modified xsi:type="dcterms:W3CDTF">2026-09-23T08:30:50Z</dcterms:modified>
</cp:coreProperties>
</file>