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6\BB 2026-2027\"/>
    </mc:Choice>
  </mc:AlternateContent>
  <xr:revisionPtr revIDLastSave="0" documentId="13_ncr:1_{BA14D285-0F7D-4431-B255-62BED0644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<sst xmlns="http://schemas.openxmlformats.org/spreadsheetml/2006/main" count="24" uniqueCount="22">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</sst>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43" fontId="0" fillId="0" borderId="0" xfId="1" applyFont="1" applyBorder="1"/>
    <xf numFmtId="165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/>
    <xf numFmtId="43" fontId="9" fillId="0" borderId="1" xfId="1" applyFont="1" applyBorder="1"/>
    <xf numFmtId="2" fontId="9" fillId="0" borderId="1" xfId="1" applyNumberFormat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6/05/eni-launches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2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4" sqref="D14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2" t="s">
        <v>0</v>
      </c>
      <c r="C3" s="2" t="s">
        <v>1</v>
      </c>
      <c r="D3" s="2" t="s">
        <v>4</v>
      </c>
      <c r="E3" s="2" t="s">
        <v>2</v>
      </c>
    </row>
    <row r="4" spans="2:12" x14ac:dyDescent="0.25">
      <c r="B4" s="35">
        <v>46150</v>
      </c>
      <c r="C4" s="36">
        <v>875813</v>
      </c>
      <c r="D4" s="38">
        <v>22.835899999999999</v>
      </c>
      <c r="E4" s="37">
        <v>19999978.09</v>
      </c>
    </row>
    <row r="5" spans="2:12" x14ac:dyDescent="0.25">
      <c r="B5" s="16"/>
      <c r="C5" s="17"/>
      <c r="D5" s="34"/>
      <c r="E5" s="17"/>
      <c r="I5" s="12"/>
      <c r="J5" s="13"/>
      <c r="K5" s="14"/>
      <c r="L5" s="15"/>
    </row>
    <row r="6" spans="2:12" x14ac:dyDescent="0.25">
      <c r="B6" s="16"/>
      <c r="C6" s="17"/>
      <c r="D6" s="34"/>
      <c r="E6" s="17"/>
      <c r="I6" s="12"/>
      <c r="J6" s="13"/>
    </row>
    <row r="7" spans="2:12" x14ac:dyDescent="0.25">
      <c r="B7" s="16"/>
      <c r="C7" s="13"/>
      <c r="D7" s="14"/>
      <c r="E7" s="23"/>
      <c r="I7" s="12"/>
      <c r="J7" s="13"/>
    </row>
    <row r="8" spans="2:12" x14ac:dyDescent="0.25">
      <c r="B8" s="16"/>
      <c r="C8" s="17"/>
      <c r="D8" s="18"/>
      <c r="E8" s="17"/>
    </row>
    <row r="9" spans="2:12" x14ac:dyDescent="0.25">
      <c r="B9" s="3" t="s">
        <v>9</v>
      </c>
      <c r="C9" s="1"/>
      <c r="D9" s="1"/>
      <c r="E9" s="1"/>
    </row>
    <row r="10" spans="2:12" x14ac:dyDescent="0.25">
      <c r="B10" s="8" t="s">
        <v>5</v>
      </c>
      <c r="C10" s="7" t="s">
        <v>8</v>
      </c>
      <c r="D10" s="10"/>
      <c r="E10" s="11"/>
      <c r="F10" s="9"/>
    </row>
    <row r="12" spans="2:12" x14ac:dyDescent="0.25">
      <c r="D12" s="10"/>
      <c r="E12" s="11"/>
    </row>
  </sheetData>
  <hyperlinks>
    <hyperlink ref="C10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D29" sqref="D29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5" t="s">
        <v>3</v>
      </c>
      <c r="D4" s="5" t="s">
        <v>1</v>
      </c>
      <c r="E4" s="2" t="s">
        <v>11</v>
      </c>
      <c r="L4" s="25"/>
    </row>
    <row r="5" spans="3:12" ht="27" customHeight="1" x14ac:dyDescent="0.25">
      <c r="C5" s="6">
        <f>+MAX('Daily Buybacks'!B4:B499988)</f>
        <v>46150</v>
      </c>
      <c r="D5" s="4">
        <f>+SUM('Daily Buybacks'!C4:C66)</f>
        <v>875813</v>
      </c>
      <c r="E5" s="4">
        <f>+SUM('Daily Buybacks'!E4:E66)/1000</f>
        <v>19999.978090000001</v>
      </c>
      <c r="I5" s="20"/>
      <c r="L5" s="25"/>
    </row>
    <row r="6" spans="3:12" x14ac:dyDescent="0.25">
      <c r="L6" s="25"/>
    </row>
    <row r="7" spans="3:12" x14ac:dyDescent="0.25">
      <c r="G7" s="24"/>
    </row>
    <row r="8" spans="3:12" hidden="1" x14ac:dyDescent="0.25">
      <c r="C8" s="5" t="s">
        <v>7</v>
      </c>
      <c r="D8" s="5" t="s">
        <v>6</v>
      </c>
      <c r="E8" s="2" t="s">
        <v>10</v>
      </c>
    </row>
    <row r="9" spans="3:12" ht="18.75" hidden="1" x14ac:dyDescent="0.25">
      <c r="C9" s="6">
        <f>+C5</f>
        <v>46150</v>
      </c>
      <c r="D9" s="4">
        <f>+D5</f>
        <v>875813</v>
      </c>
      <c r="E9" s="4">
        <f>+E5</f>
        <v>19999.978090000001</v>
      </c>
      <c r="G9" s="19"/>
    </row>
    <row r="12" spans="3:12" ht="30" x14ac:dyDescent="0.25">
      <c r="C12" s="5" t="s">
        <v>19</v>
      </c>
      <c r="D12" s="5" t="s">
        <v>1</v>
      </c>
      <c r="E12" s="2" t="s">
        <v>20</v>
      </c>
      <c r="F12" s="2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29">
        <f>SUM('Daily Buybacks'!C4:C4)/1000000</f>
        <v>0.87581299999999995</v>
      </c>
      <c r="E14" s="27">
        <f>SUM('Daily Buybacks'!E4:E4)/1000000</f>
        <v>19.999978089999999</v>
      </c>
      <c r="F14" s="31">
        <f>E14/$E$19</f>
        <v>1.1111098938888888E-2</v>
      </c>
    </row>
    <row r="15" spans="3:12" x14ac:dyDescent="0.25">
      <c r="C15" t="s">
        <v>14</v>
      </c>
      <c r="D15" s="29" t="e">
        <f>SUM('Daily Buybacks'!#REF!)/1000000</f>
        <v>#REF!</v>
      </c>
      <c r="E15" s="27" t="e">
        <f>SUM('Daily Buybacks'!#REF!)/1000000</f>
        <v>#REF!</v>
      </c>
      <c r="F15" s="31" t="e">
        <f>(E15+E14)/$E$19</f>
        <v>#REF!</v>
      </c>
    </row>
    <row r="16" spans="3:12" x14ac:dyDescent="0.25">
      <c r="C16" t="s">
        <v>17</v>
      </c>
      <c r="D16" s="29" t="e">
        <f>SUM('Daily Buybacks'!#REF!)/1000000</f>
        <v>#REF!</v>
      </c>
      <c r="E16" s="26" t="e">
        <f>SUM('Daily Buybacks'!#REF!)/1000000</f>
        <v>#REF!</v>
      </c>
      <c r="F16" s="31" t="e">
        <f>(E16+E15+E14)/$E$19</f>
        <v>#REF!</v>
      </c>
    </row>
    <row r="17" spans="3:6" x14ac:dyDescent="0.25">
      <c r="C17" s="28">
        <v>2026</v>
      </c>
      <c r="D17" s="29">
        <f>SUM('Daily Buybacks'!C5:C8)/1000000</f>
        <v>0</v>
      </c>
      <c r="E17" s="26">
        <f>SUM('Daily Buybacks'!E5:E8)/1000000</f>
        <v>0</v>
      </c>
      <c r="F17" s="31" t="e">
        <f>(E17+E16+E15+E14)/$E$19</f>
        <v>#REF!</v>
      </c>
    </row>
    <row r="18" spans="3:6" x14ac:dyDescent="0.25">
      <c r="C18" s="21" t="s">
        <v>16</v>
      </c>
      <c r="D18" s="22" t="e">
        <f>SUM(D14:D17)</f>
        <v>#REF!</v>
      </c>
      <c r="E18" s="32" t="e">
        <f>SUM(E14:E17)</f>
        <v>#REF!</v>
      </c>
      <c r="F18" s="30" t="e">
        <f>E18/E19</f>
        <v>#REF!</v>
      </c>
    </row>
    <row r="19" spans="3:6" x14ac:dyDescent="0.25">
      <c r="C19" t="s">
        <v>15</v>
      </c>
      <c r="E19" s="33">
        <v>1800</v>
      </c>
    </row>
    <row r="20" spans="3:6" x14ac:dyDescent="0.25">
      <c r="C20" t="s">
        <v>18</v>
      </c>
      <c r="E20" s="33" t="e">
        <f>E19-E18</f>
        <v>#REF!</v>
      </c>
      <c r="F20" s="31" t="e">
        <f>E20/E19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2026-05-13T13:53:47Z</dcterms:modified>
</cp:coreProperties>
</file>