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6\BB 2026-2027\"/>
    </mc:Choice>
  </mc:AlternateContent>
  <xr:revisionPtr revIDLastSave="0" documentId="13_ncr:1_{BD8E6E41-89E1-4305-9789-86DD1271D2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<sst xmlns="http://schemas.openxmlformats.org/spreadsheetml/2006/main" count="24" uniqueCount="22">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</sst>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1" applyNumberFormat="1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165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/>
    <xf numFmtId="43" fontId="9" fillId="0" borderId="1" xfId="1" applyFont="1" applyBorder="1"/>
    <xf numFmtId="2" fontId="9" fillId="0" borderId="1" xfId="1" applyNumberFormat="1" applyFont="1" applyBorder="1"/>
    <xf numFmtId="165" fontId="9" fillId="0" borderId="0" xfId="0" applyNumberFormat="1" applyFont="1" applyBorder="1" applyAlignment="1">
      <alignment horizontal="center"/>
    </xf>
    <xf numFmtId="164" fontId="9" fillId="0" borderId="0" xfId="1" applyNumberFormat="1" applyFont="1" applyBorder="1"/>
    <xf numFmtId="2" fontId="9" fillId="0" borderId="0" xfId="1" applyNumberFormat="1" applyFont="1" applyBorder="1"/>
    <xf numFmtId="43" fontId="9" fillId="0" borderId="0" xfId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6/05/eni-launches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6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7" sqref="E37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2" t="s">
        <v>0</v>
      </c>
      <c r="C3" s="2" t="s">
        <v>1</v>
      </c>
      <c r="D3" s="2" t="s">
        <v>4</v>
      </c>
      <c r="E3" s="2" t="s">
        <v>2</v>
      </c>
    </row>
    <row r="4" spans="2:12" x14ac:dyDescent="0.25">
      <c r="B4" s="33">
        <v>46150</v>
      </c>
      <c r="C4" s="34">
        <v>875813</v>
      </c>
      <c r="D4" s="36">
        <v>22.835899999999999</v>
      </c>
      <c r="E4" s="35">
        <v>19999978.09</v>
      </c>
    </row>
    <row r="5" spans="2:12" x14ac:dyDescent="0.25">
      <c r="B5" s="33">
        <v>46153</v>
      </c>
      <c r="C5" s="34">
        <v>861111</v>
      </c>
      <c r="D5" s="36">
        <v>23.2258</v>
      </c>
      <c r="E5" s="35">
        <v>19999991.859999999</v>
      </c>
      <c r="I5" s="12"/>
      <c r="J5" s="13"/>
      <c r="K5" s="14"/>
      <c r="L5" s="15"/>
    </row>
    <row r="6" spans="2:12" x14ac:dyDescent="0.25">
      <c r="B6" s="33">
        <v>46161</v>
      </c>
      <c r="C6" s="34">
        <v>834289</v>
      </c>
      <c r="D6" s="36">
        <v>23.9725</v>
      </c>
      <c r="E6" s="35">
        <v>19999993.050000001</v>
      </c>
      <c r="I6" s="12"/>
      <c r="J6" s="13"/>
      <c r="K6" s="14"/>
      <c r="L6" s="15"/>
    </row>
    <row r="7" spans="2:12" x14ac:dyDescent="0.25">
      <c r="B7" s="33">
        <v>46162</v>
      </c>
      <c r="C7" s="34">
        <v>837412</v>
      </c>
      <c r="D7" s="36">
        <v>23.883099999999999</v>
      </c>
      <c r="E7" s="35">
        <v>19999994.539999999</v>
      </c>
      <c r="I7" s="12"/>
      <c r="J7" s="13"/>
      <c r="K7" s="14"/>
      <c r="L7" s="15"/>
    </row>
    <row r="8" spans="2:12" x14ac:dyDescent="0.25">
      <c r="B8" s="33">
        <v>46163</v>
      </c>
      <c r="C8" s="34">
        <v>840159</v>
      </c>
      <c r="D8" s="36">
        <v>23.805</v>
      </c>
      <c r="E8" s="35">
        <v>19999985</v>
      </c>
      <c r="I8" s="12"/>
      <c r="J8" s="13"/>
      <c r="K8" s="14"/>
      <c r="L8" s="15"/>
    </row>
    <row r="9" spans="2:12" x14ac:dyDescent="0.25">
      <c r="B9" s="33">
        <v>46164</v>
      </c>
      <c r="C9" s="34">
        <v>851216</v>
      </c>
      <c r="D9" s="36">
        <v>23.3979</v>
      </c>
      <c r="E9" s="35">
        <v>19916666.850000001</v>
      </c>
      <c r="I9" s="12"/>
      <c r="J9" s="13"/>
      <c r="K9" s="14"/>
      <c r="L9" s="15"/>
    </row>
    <row r="10" spans="2:12" x14ac:dyDescent="0.25">
      <c r="B10" s="33">
        <v>46170</v>
      </c>
      <c r="C10" s="34">
        <v>880944</v>
      </c>
      <c r="D10" s="36">
        <v>22.7029</v>
      </c>
      <c r="E10" s="35">
        <v>19999983.539999999</v>
      </c>
      <c r="I10" s="12"/>
      <c r="J10" s="13"/>
    </row>
    <row r="11" spans="2:12" x14ac:dyDescent="0.25">
      <c r="B11" s="33">
        <v>46171</v>
      </c>
      <c r="C11" s="34">
        <v>890412</v>
      </c>
      <c r="D11" s="36">
        <v>22.461500000000001</v>
      </c>
      <c r="E11" s="35">
        <v>19999989.140000001</v>
      </c>
      <c r="I11" s="12"/>
      <c r="J11" s="13"/>
    </row>
    <row r="12" spans="2:12" x14ac:dyDescent="0.25">
      <c r="B12" s="33">
        <v>46174</v>
      </c>
      <c r="C12" s="34">
        <v>873228</v>
      </c>
      <c r="D12" s="36">
        <v>22.903500000000001</v>
      </c>
      <c r="E12" s="35">
        <v>19999977.5</v>
      </c>
      <c r="I12" s="12"/>
      <c r="J12" s="13"/>
    </row>
    <row r="13" spans="2:12" x14ac:dyDescent="0.25">
      <c r="B13" s="33">
        <v>46175</v>
      </c>
      <c r="C13" s="34">
        <v>871463</v>
      </c>
      <c r="D13" s="36">
        <v>22.9499</v>
      </c>
      <c r="E13" s="35">
        <v>19999988.699999999</v>
      </c>
      <c r="I13" s="12"/>
      <c r="J13" s="13"/>
    </row>
    <row r="14" spans="2:12" x14ac:dyDescent="0.25">
      <c r="B14" s="33">
        <v>46176</v>
      </c>
      <c r="C14" s="34">
        <v>852925</v>
      </c>
      <c r="D14" s="36">
        <v>23.448699999999999</v>
      </c>
      <c r="E14" s="35">
        <v>19999982.449999999</v>
      </c>
      <c r="I14" s="12"/>
      <c r="J14" s="13"/>
    </row>
    <row r="15" spans="2:12" x14ac:dyDescent="0.25">
      <c r="B15" s="33">
        <v>46177</v>
      </c>
      <c r="C15" s="34">
        <v>858638</v>
      </c>
      <c r="D15" s="36">
        <v>23.2927</v>
      </c>
      <c r="E15" s="35">
        <v>19999997.34</v>
      </c>
      <c r="I15" s="12"/>
      <c r="J15" s="13"/>
    </row>
    <row r="16" spans="2:12" x14ac:dyDescent="0.25">
      <c r="B16" s="33">
        <v>46178</v>
      </c>
      <c r="C16" s="34">
        <v>855037</v>
      </c>
      <c r="D16" s="36">
        <v>23.390799999999999</v>
      </c>
      <c r="E16" s="35">
        <v>19999999.460000001</v>
      </c>
      <c r="I16" s="12"/>
      <c r="J16" s="13"/>
    </row>
    <row r="17" spans="2:10" x14ac:dyDescent="0.25">
      <c r="B17" s="37"/>
      <c r="C17" s="38"/>
      <c r="D17" s="39"/>
      <c r="E17" s="40"/>
      <c r="I17" s="12"/>
      <c r="J17" s="13"/>
    </row>
    <row r="18" spans="2:10" x14ac:dyDescent="0.25">
      <c r="B18" s="37"/>
      <c r="C18" s="38"/>
      <c r="D18" s="39"/>
      <c r="E18" s="40"/>
      <c r="I18" s="12"/>
      <c r="J18" s="13"/>
    </row>
    <row r="19" spans="2:10" x14ac:dyDescent="0.25">
      <c r="B19" s="37"/>
      <c r="C19" s="38"/>
      <c r="D19" s="39"/>
      <c r="E19" s="40"/>
      <c r="I19" s="12"/>
      <c r="J19" s="13"/>
    </row>
    <row r="20" spans="2:10" x14ac:dyDescent="0.25">
      <c r="B20" s="37"/>
      <c r="C20" s="38"/>
      <c r="D20" s="39"/>
      <c r="E20" s="40"/>
      <c r="I20" s="12"/>
      <c r="J20" s="13"/>
    </row>
    <row r="21" spans="2:10" x14ac:dyDescent="0.25">
      <c r="B21" s="37"/>
      <c r="C21" s="38"/>
      <c r="D21" s="39"/>
      <c r="E21" s="40"/>
      <c r="I21" s="12"/>
      <c r="J21" s="13"/>
    </row>
    <row r="22" spans="2:10" x14ac:dyDescent="0.25">
      <c r="B22" s="16"/>
      <c r="C22" s="17"/>
      <c r="D22" s="18"/>
      <c r="E22" s="17"/>
    </row>
    <row r="23" spans="2:10" x14ac:dyDescent="0.25">
      <c r="B23" s="3" t="s">
        <v>9</v>
      </c>
      <c r="C23" s="1"/>
      <c r="D23" s="1"/>
      <c r="E23" s="1"/>
    </row>
    <row r="24" spans="2:10" x14ac:dyDescent="0.25">
      <c r="B24" s="8" t="s">
        <v>5</v>
      </c>
      <c r="C24" s="7" t="s">
        <v>8</v>
      </c>
      <c r="D24" s="10"/>
      <c r="E24" s="11"/>
      <c r="F24" s="9"/>
    </row>
    <row r="26" spans="2:10" x14ac:dyDescent="0.25">
      <c r="D26" s="10"/>
      <c r="E26" s="11"/>
    </row>
  </sheetData>
  <hyperlinks>
    <hyperlink ref="C24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C5" sqref="C4:E5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5" t="s">
        <v>3</v>
      </c>
      <c r="D4" s="5" t="s">
        <v>1</v>
      </c>
      <c r="E4" s="2" t="s">
        <v>11</v>
      </c>
      <c r="L4" s="24"/>
    </row>
    <row r="5" spans="3:12" ht="27" customHeight="1" x14ac:dyDescent="0.25">
      <c r="C5" s="6">
        <f>+MAX('Daily Buybacks'!B4:B500002)</f>
        <v>46178</v>
      </c>
      <c r="D5" s="4">
        <f>+SUM('Daily Buybacks'!C4:C80)</f>
        <v>11182647</v>
      </c>
      <c r="E5" s="4">
        <f>+SUM('Daily Buybacks'!E4:E80)/1000</f>
        <v>259916.52751999997</v>
      </c>
      <c r="I5" s="20"/>
      <c r="L5" s="24"/>
    </row>
    <row r="6" spans="3:12" x14ac:dyDescent="0.25">
      <c r="L6" s="24"/>
    </row>
    <row r="7" spans="3:12" x14ac:dyDescent="0.25">
      <c r="G7" s="23"/>
    </row>
    <row r="8" spans="3:12" hidden="1" x14ac:dyDescent="0.25">
      <c r="C8" s="5" t="s">
        <v>7</v>
      </c>
      <c r="D8" s="5" t="s">
        <v>6</v>
      </c>
      <c r="E8" s="2" t="s">
        <v>10</v>
      </c>
    </row>
    <row r="9" spans="3:12" ht="18.75" hidden="1" x14ac:dyDescent="0.25">
      <c r="C9" s="6">
        <f>+C5</f>
        <v>46178</v>
      </c>
      <c r="D9" s="4">
        <f>+D5</f>
        <v>11182647</v>
      </c>
      <c r="E9" s="4">
        <f>+E5</f>
        <v>259916.52751999997</v>
      </c>
      <c r="G9" s="19"/>
    </row>
    <row r="12" spans="3:12" ht="30" x14ac:dyDescent="0.25">
      <c r="C12" s="5" t="s">
        <v>19</v>
      </c>
      <c r="D12" s="5" t="s">
        <v>1</v>
      </c>
      <c r="E12" s="2" t="s">
        <v>20</v>
      </c>
      <c r="F12" s="2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28">
        <f>SUM('Daily Buybacks'!C4:C4)/1000000</f>
        <v>0.87581299999999995</v>
      </c>
      <c r="E14" s="26">
        <f>SUM('Daily Buybacks'!E4:E4)/1000000</f>
        <v>19.999978089999999</v>
      </c>
      <c r="F14" s="30">
        <f>E14/$E$19</f>
        <v>1.1111098938888888E-2</v>
      </c>
    </row>
    <row r="15" spans="3:12" x14ac:dyDescent="0.25">
      <c r="C15" t="s">
        <v>14</v>
      </c>
      <c r="D15" s="28" t="e">
        <f>SUM('Daily Buybacks'!#REF!)/1000000</f>
        <v>#REF!</v>
      </c>
      <c r="E15" s="26" t="e">
        <f>SUM('Daily Buybacks'!#REF!)/1000000</f>
        <v>#REF!</v>
      </c>
      <c r="F15" s="30" t="e">
        <f>(E15+E14)/$E$19</f>
        <v>#REF!</v>
      </c>
    </row>
    <row r="16" spans="3:12" x14ac:dyDescent="0.25">
      <c r="C16" t="s">
        <v>17</v>
      </c>
      <c r="D16" s="28" t="e">
        <f>SUM('Daily Buybacks'!#REF!)/1000000</f>
        <v>#REF!</v>
      </c>
      <c r="E16" s="25" t="e">
        <f>SUM('Daily Buybacks'!#REF!)/1000000</f>
        <v>#REF!</v>
      </c>
      <c r="F16" s="30" t="e">
        <f>(E16+E15+E14)/$E$19</f>
        <v>#REF!</v>
      </c>
    </row>
    <row r="17" spans="3:6" x14ac:dyDescent="0.25">
      <c r="C17" s="27">
        <v>2026</v>
      </c>
      <c r="D17" s="28">
        <f>SUM('Daily Buybacks'!C5:C22)/1000000</f>
        <v>10.306834</v>
      </c>
      <c r="E17" s="25">
        <f>SUM('Daily Buybacks'!E5:E22)/1000000</f>
        <v>239.91654942999995</v>
      </c>
      <c r="F17" s="30" t="e">
        <f>(E17+E16+E15+E14)/$E$19</f>
        <v>#REF!</v>
      </c>
    </row>
    <row r="18" spans="3:6" x14ac:dyDescent="0.25">
      <c r="C18" s="21" t="s">
        <v>16</v>
      </c>
      <c r="D18" s="22" t="e">
        <f>SUM(D14:D17)</f>
        <v>#REF!</v>
      </c>
      <c r="E18" s="31" t="e">
        <f>SUM(E14:E17)</f>
        <v>#REF!</v>
      </c>
      <c r="F18" s="29" t="e">
        <f>E18/E19</f>
        <v>#REF!</v>
      </c>
    </row>
    <row r="19" spans="3:6" x14ac:dyDescent="0.25">
      <c r="C19" t="s">
        <v>15</v>
      </c>
      <c r="E19" s="32">
        <v>1800</v>
      </c>
    </row>
    <row r="20" spans="3:6" x14ac:dyDescent="0.25">
      <c r="C20" t="s">
        <v>18</v>
      </c>
      <c r="E20" s="32" t="e">
        <f>E19-E18</f>
        <v>#REF!</v>
      </c>
      <c r="F20" s="30" t="e">
        <f>E20/E19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2026-06-10T10:44:56Z</dcterms:modified>
</cp:coreProperties>
</file>