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39B61C04-2004-4003-98CB-EDF92788F15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E16" i="2"/>
  <c r="D16" i="2"/>
  <c r="D15" i="2"/>
  <c r="D14" i="2"/>
  <c r="E15" i="2"/>
  <c r="E14" i="2"/>
  <c r="F14" i="2" s="1"/>
  <c r="D5" i="2"/>
  <c r="C5" i="2"/>
  <c r="F15" i="2" l="1"/>
  <c r="D18" i="2"/>
  <c r="F16" i="2"/>
  <c r="F17" i="2"/>
  <c r="E18" i="2"/>
  <c r="E5" i="2"/>
  <c r="C9" i="2"/>
  <c r="D9" i="2"/>
  <c r="F18" i="2" l="1"/>
  <c r="E20" i="2"/>
  <c r="F20" i="2" s="1"/>
  <c r="E9" i="2"/>
</calcChain>
</file>

<file path=xl/sharedStrings.xml><?xml version="1.0" encoding="utf-8"?>
<sst xmlns="http://schemas.openxmlformats.org/spreadsheetml/2006/main" count="24" uniqueCount="22">
  <si>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</si>
  <si>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</si>
  <si>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</si>
  <si>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</si>
  <si>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</si>
  <si>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</si>
  <si>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</si>
  <si>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</si>
  <si>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</si>
  <si>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</si>
  <si>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</si>
  <si>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</si>
  <si>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</si>
  <si>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</si>
  <si>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</si>
  <si>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Expected total BB</t>
  </si>
  <si>
    <t>BB to date</t>
  </si>
  <si>
    <t xml:space="preserve">4Q </t>
  </si>
  <si>
    <t xml:space="preserve">Remaining BB </t>
  </si>
  <si>
    <t>BUYBACK  completed</t>
  </si>
  <si>
    <t>Transaction amount (M€)</t>
  </si>
  <si>
    <t>% Cumulative Buyback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</si>
</sst>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  <numFmt numFmtId="169" formatCode="0.000"/>
    <numFmt numFmtId="170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4" fontId="7" fillId="0" borderId="0" xfId="0" applyNumberFormat="1" applyFont="1" applyAlignment="1">
      <alignment horizontal="center" vertical="center" wrapText="1"/>
    </xf>
    <xf numFmtId="169" fontId="0" fillId="0" borderId="0" xfId="0" applyNumberFormat="1"/>
    <xf numFmtId="4" fontId="0" fillId="0" borderId="0" xfId="0" applyNumberFormat="1"/>
    <xf numFmtId="168" fontId="0" fillId="0" borderId="0" xfId="0" applyNumberFormat="1"/>
    <xf numFmtId="168" fontId="0" fillId="0" borderId="0" xfId="1" applyNumberFormat="1" applyFont="1"/>
    <xf numFmtId="0" fontId="0" fillId="0" borderId="0" xfId="0" applyAlignment="1">
      <alignment horizontal="left"/>
    </xf>
    <xf numFmtId="170" fontId="0" fillId="0" borderId="0" xfId="0" applyNumberFormat="1"/>
    <xf numFmtId="9" fontId="8" fillId="0" borderId="2" xfId="3" applyFont="1" applyBorder="1"/>
    <xf numFmtId="9" fontId="0" fillId="0" borderId="0" xfId="3" applyFont="1"/>
    <xf numFmtId="164" fontId="8" fillId="0" borderId="2" xfId="0" applyNumberFormat="1" applyFont="1" applyBorder="1"/>
    <xf numFmtId="164" fontId="8" fillId="0" borderId="0" xfId="0" applyNumberFormat="1" applyFont="1"/>
    <xf numFmtId="43" fontId="0" fillId="0" borderId="0" xfId="1" applyFont="1" applyBorder="1"/>
    <xf numFmtId="165" fontId="0" fillId="0" borderId="0" xfId="0" applyNumberForma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192"/>
  <sheetViews>
    <sheetView showGridLines="0" tabSelected="1" zoomScale="85" zoomScaleNormal="85" workbookViewId="0">
      <pane xSplit="1" ySplit="3" topLeftCell="B165" activePane="bottomRight" state="frozen"/>
      <selection pane="topRight" activeCell="B1" sqref="B1"/>
      <selection pane="bottomLeft" activeCell="A4" sqref="A4"/>
      <selection pane="bottomRight" activeCell="E197" sqref="E197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  <col min="12" max="12" width="16.28515625" bestFit="1" customWidth="1"/>
    <col min="13" max="13" width="26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8">
        <v>45978</v>
      </c>
      <c r="C127" s="2">
        <v>604654</v>
      </c>
      <c r="D127" s="4">
        <v>16.538399999999999</v>
      </c>
      <c r="E127" s="2">
        <v>9999987.3399999999</v>
      </c>
      <c r="I127" s="16"/>
      <c r="J127" s="17"/>
      <c r="K127" s="18"/>
      <c r="L127" s="19"/>
    </row>
    <row r="128" spans="2:12" x14ac:dyDescent="0.25">
      <c r="B128" s="8">
        <v>45986</v>
      </c>
      <c r="C128" s="2">
        <v>665000</v>
      </c>
      <c r="D128" s="4">
        <v>15.757099999999999</v>
      </c>
      <c r="E128" s="2">
        <v>10478487.460000001</v>
      </c>
      <c r="I128" s="16"/>
      <c r="J128" s="17"/>
      <c r="K128" s="18"/>
      <c r="L128" s="19"/>
    </row>
    <row r="129" spans="2:13" x14ac:dyDescent="0.25">
      <c r="B129" s="8">
        <v>45987</v>
      </c>
      <c r="C129" s="2">
        <v>597000</v>
      </c>
      <c r="D129" s="4">
        <v>15.944100000000001</v>
      </c>
      <c r="E129" s="2">
        <v>9518612.1799999997</v>
      </c>
      <c r="I129" s="16"/>
      <c r="J129" s="17"/>
      <c r="K129" s="18"/>
      <c r="L129" s="19"/>
    </row>
    <row r="130" spans="2:13" x14ac:dyDescent="0.25">
      <c r="B130" s="8">
        <v>45988</v>
      </c>
      <c r="C130" s="2">
        <v>619000</v>
      </c>
      <c r="D130" s="4">
        <v>15.912699999999999</v>
      </c>
      <c r="E130" s="2">
        <v>9849938.4000000004</v>
      </c>
      <c r="I130" s="16"/>
      <c r="J130" s="17"/>
      <c r="K130" s="18"/>
      <c r="L130" s="19"/>
    </row>
    <row r="131" spans="2:13" x14ac:dyDescent="0.25">
      <c r="B131" s="8">
        <v>45989</v>
      </c>
      <c r="C131" s="2">
        <v>633082</v>
      </c>
      <c r="D131" s="4">
        <v>16.037400000000002</v>
      </c>
      <c r="E131" s="2">
        <v>10152961.41</v>
      </c>
      <c r="I131" s="16"/>
      <c r="J131" s="17"/>
      <c r="K131" s="18"/>
      <c r="L131" s="19"/>
    </row>
    <row r="132" spans="2:13" x14ac:dyDescent="0.25">
      <c r="B132" s="8">
        <v>45992</v>
      </c>
      <c r="C132" s="2">
        <v>590000</v>
      </c>
      <c r="D132" s="4">
        <v>16.1037</v>
      </c>
      <c r="E132" s="2">
        <v>9501179.4600000009</v>
      </c>
      <c r="I132" s="16"/>
      <c r="J132" s="17"/>
      <c r="K132" s="18"/>
      <c r="L132" s="19"/>
    </row>
    <row r="133" spans="2:13" x14ac:dyDescent="0.25">
      <c r="B133" s="8">
        <v>45993</v>
      </c>
      <c r="C133" s="2">
        <v>626000</v>
      </c>
      <c r="D133" s="4">
        <v>16.180299999999999</v>
      </c>
      <c r="E133" s="2">
        <v>10128875.310000001</v>
      </c>
      <c r="I133" s="16"/>
      <c r="J133" s="17"/>
      <c r="K133" s="18"/>
      <c r="L133" s="19"/>
    </row>
    <row r="134" spans="2:13" x14ac:dyDescent="0.25">
      <c r="B134" s="8">
        <v>45994</v>
      </c>
      <c r="C134" s="2">
        <v>615000</v>
      </c>
      <c r="D134" s="4">
        <v>16.3202</v>
      </c>
      <c r="E134" s="2">
        <v>10036946.99</v>
      </c>
      <c r="I134" s="16"/>
      <c r="J134" s="17"/>
      <c r="K134" s="18"/>
      <c r="L134" s="19"/>
    </row>
    <row r="135" spans="2:13" x14ac:dyDescent="0.25">
      <c r="B135" s="8">
        <v>45995</v>
      </c>
      <c r="C135" s="2">
        <v>800000</v>
      </c>
      <c r="D135" s="4">
        <v>16.305299999999999</v>
      </c>
      <c r="E135" s="2">
        <v>13044217.6</v>
      </c>
      <c r="I135" s="16"/>
      <c r="J135" s="17"/>
      <c r="K135" s="18"/>
      <c r="L135" s="19"/>
    </row>
    <row r="136" spans="2:13" x14ac:dyDescent="0.25">
      <c r="B136" s="8">
        <v>45996</v>
      </c>
      <c r="C136" s="2">
        <v>1163333</v>
      </c>
      <c r="D136" s="4">
        <v>16.055700000000002</v>
      </c>
      <c r="E136" s="2">
        <v>18678087.260000002</v>
      </c>
      <c r="I136" s="16"/>
      <c r="J136" s="17"/>
      <c r="K136" s="18"/>
      <c r="L136" s="19"/>
    </row>
    <row r="137" spans="2:13" x14ac:dyDescent="0.25">
      <c r="B137" s="8">
        <v>45999</v>
      </c>
      <c r="C137" s="2">
        <v>1099675</v>
      </c>
      <c r="D137" s="4">
        <v>16.071000000000002</v>
      </c>
      <c r="E137" s="2">
        <v>17672928.609999999</v>
      </c>
      <c r="I137" s="16"/>
      <c r="J137" s="17"/>
      <c r="K137" s="18"/>
      <c r="L137" s="19"/>
    </row>
    <row r="138" spans="2:13" x14ac:dyDescent="0.25">
      <c r="B138" s="8">
        <v>46000</v>
      </c>
      <c r="C138" s="2">
        <v>1100000</v>
      </c>
      <c r="D138" s="4">
        <v>16.107700000000001</v>
      </c>
      <c r="E138" s="2">
        <v>17718504.100000001</v>
      </c>
      <c r="I138" s="16"/>
      <c r="J138" s="17"/>
      <c r="K138" s="18"/>
      <c r="L138" s="19"/>
    </row>
    <row r="139" spans="2:13" x14ac:dyDescent="0.25">
      <c r="B139" s="8">
        <v>46001</v>
      </c>
      <c r="C139" s="2">
        <v>1100000</v>
      </c>
      <c r="D139" s="4">
        <v>16.1417</v>
      </c>
      <c r="E139" s="2">
        <v>17755882.100000001</v>
      </c>
      <c r="I139" s="16"/>
      <c r="J139" s="17"/>
      <c r="K139" s="18"/>
      <c r="L139" s="19"/>
    </row>
    <row r="140" spans="2:13" x14ac:dyDescent="0.25">
      <c r="B140" s="8">
        <v>46002</v>
      </c>
      <c r="C140" s="2">
        <v>1100000</v>
      </c>
      <c r="D140" s="4">
        <v>15.9903</v>
      </c>
      <c r="E140" s="2">
        <v>17589317.899999999</v>
      </c>
      <c r="I140" s="16"/>
      <c r="J140" s="17"/>
      <c r="K140" s="18"/>
      <c r="L140" s="19"/>
    </row>
    <row r="141" spans="2:13" x14ac:dyDescent="0.25">
      <c r="B141" s="8">
        <v>46003</v>
      </c>
      <c r="C141" s="2">
        <v>1130000</v>
      </c>
      <c r="D141" s="4">
        <v>15.972099999999999</v>
      </c>
      <c r="E141" s="2">
        <v>18048424.41</v>
      </c>
      <c r="I141" s="16"/>
      <c r="J141" s="17"/>
      <c r="K141" s="18"/>
      <c r="L141" s="19"/>
    </row>
    <row r="142" spans="2:13" x14ac:dyDescent="0.25">
      <c r="B142" s="8">
        <v>46006</v>
      </c>
      <c r="C142" s="2">
        <v>1100000</v>
      </c>
      <c r="D142" s="4">
        <v>16.0214</v>
      </c>
      <c r="E142" s="2">
        <v>17623501.5</v>
      </c>
      <c r="I142" s="16"/>
      <c r="J142" s="17"/>
      <c r="K142" s="18"/>
      <c r="L142" s="24"/>
      <c r="M142" s="24"/>
    </row>
    <row r="143" spans="2:13" x14ac:dyDescent="0.25">
      <c r="B143" s="8">
        <v>46007</v>
      </c>
      <c r="C143" s="2">
        <v>1150000</v>
      </c>
      <c r="D143" s="4">
        <v>15.761900000000001</v>
      </c>
      <c r="E143" s="2">
        <v>18126143.600000001</v>
      </c>
      <c r="I143" s="16"/>
      <c r="J143" s="17"/>
      <c r="K143" s="18"/>
      <c r="L143" s="19"/>
    </row>
    <row r="144" spans="2:13" x14ac:dyDescent="0.25">
      <c r="B144" s="8">
        <v>46008</v>
      </c>
      <c r="C144" s="2">
        <v>1068000</v>
      </c>
      <c r="D144" s="4">
        <v>15.730399999999999</v>
      </c>
      <c r="E144" s="2">
        <v>16800104.579999998</v>
      </c>
      <c r="I144" s="16"/>
      <c r="J144" s="17"/>
      <c r="K144" s="18"/>
      <c r="L144" s="19"/>
    </row>
    <row r="145" spans="2:13" x14ac:dyDescent="0.25">
      <c r="B145" s="8">
        <v>46009</v>
      </c>
      <c r="C145" s="2">
        <v>1157689</v>
      </c>
      <c r="D145" s="4">
        <v>15.725099999999999</v>
      </c>
      <c r="E145" s="2">
        <v>18204728.989999998</v>
      </c>
      <c r="I145" s="16"/>
      <c r="J145" s="17"/>
      <c r="K145" s="18"/>
      <c r="L145" s="19"/>
    </row>
    <row r="146" spans="2:13" x14ac:dyDescent="0.25">
      <c r="B146" s="8">
        <v>46010</v>
      </c>
      <c r="C146" s="2">
        <v>1200000</v>
      </c>
      <c r="D146" s="4">
        <v>15.8172</v>
      </c>
      <c r="E146" s="2">
        <v>18980606.399999999</v>
      </c>
      <c r="I146" s="16"/>
      <c r="J146" s="17"/>
      <c r="K146" s="18"/>
      <c r="L146" s="19"/>
    </row>
    <row r="147" spans="2:13" x14ac:dyDescent="0.25">
      <c r="B147" s="8">
        <v>46013</v>
      </c>
      <c r="C147" s="2">
        <v>918000</v>
      </c>
      <c r="D147" s="4">
        <v>16.0124</v>
      </c>
      <c r="E147" s="2">
        <v>14699369.43</v>
      </c>
      <c r="I147" s="16"/>
      <c r="J147" s="17"/>
      <c r="K147" s="18"/>
      <c r="L147" s="19"/>
    </row>
    <row r="148" spans="2:13" x14ac:dyDescent="0.25">
      <c r="B148" s="8">
        <v>46014</v>
      </c>
      <c r="C148" s="2">
        <v>957245</v>
      </c>
      <c r="D148" s="4">
        <v>16.028700000000001</v>
      </c>
      <c r="E148" s="2">
        <v>15343351.77</v>
      </c>
      <c r="I148" s="16"/>
      <c r="J148" s="17"/>
      <c r="K148" s="18"/>
      <c r="L148" s="19"/>
      <c r="M148" s="10"/>
    </row>
    <row r="149" spans="2:13" x14ac:dyDescent="0.25">
      <c r="B149" s="8">
        <v>46020</v>
      </c>
      <c r="C149" s="2">
        <v>664859</v>
      </c>
      <c r="D149" s="4">
        <v>16.010300000000001</v>
      </c>
      <c r="E149" s="2">
        <v>10644581.41</v>
      </c>
      <c r="I149" s="16"/>
      <c r="J149" s="17"/>
      <c r="K149" s="18"/>
      <c r="L149" s="19"/>
    </row>
    <row r="150" spans="2:13" x14ac:dyDescent="0.25">
      <c r="B150" s="8">
        <v>46021</v>
      </c>
      <c r="C150" s="2">
        <v>580049</v>
      </c>
      <c r="D150" s="4">
        <v>16.094200000000001</v>
      </c>
      <c r="E150" s="2">
        <v>9335406.6300000008</v>
      </c>
      <c r="I150" s="16"/>
      <c r="J150" s="17"/>
      <c r="K150" s="18"/>
      <c r="L150" s="19"/>
    </row>
    <row r="151" spans="2:13" x14ac:dyDescent="0.25">
      <c r="B151" s="8">
        <v>46024</v>
      </c>
      <c r="C151" s="2">
        <v>612974</v>
      </c>
      <c r="D151" s="4">
        <v>16.346499999999999</v>
      </c>
      <c r="E151" s="2">
        <v>10020004.619999999</v>
      </c>
      <c r="I151" s="16"/>
      <c r="J151" s="17"/>
      <c r="K151" s="18"/>
      <c r="L151" s="19"/>
    </row>
    <row r="152" spans="2:13" x14ac:dyDescent="0.25">
      <c r="B152" s="8">
        <v>46027</v>
      </c>
      <c r="C152" s="2">
        <v>611000</v>
      </c>
      <c r="D152" s="4">
        <v>16.5289</v>
      </c>
      <c r="E152" s="2">
        <v>10099128.57</v>
      </c>
      <c r="I152" s="16"/>
      <c r="J152" s="17"/>
      <c r="K152" s="18"/>
      <c r="L152" s="19"/>
    </row>
    <row r="153" spans="2:13" x14ac:dyDescent="0.25">
      <c r="B153" s="8">
        <v>46028</v>
      </c>
      <c r="C153" s="2">
        <v>616000</v>
      </c>
      <c r="D153" s="4">
        <v>16.623699999999999</v>
      </c>
      <c r="E153" s="2">
        <v>10240211.52</v>
      </c>
      <c r="I153" s="16"/>
      <c r="J153" s="17"/>
      <c r="K153" s="18"/>
      <c r="L153" s="19"/>
    </row>
    <row r="154" spans="2:13" x14ac:dyDescent="0.25">
      <c r="B154" s="8">
        <v>46029</v>
      </c>
      <c r="C154" s="2">
        <v>627000</v>
      </c>
      <c r="D154" s="4">
        <v>15.924899999999999</v>
      </c>
      <c r="E154" s="2">
        <v>9984939.2599999998</v>
      </c>
      <c r="I154" s="16"/>
      <c r="J154" s="17"/>
      <c r="K154" s="18"/>
      <c r="L154" s="19"/>
    </row>
    <row r="155" spans="2:13" x14ac:dyDescent="0.25">
      <c r="B155" s="8">
        <v>46030</v>
      </c>
      <c r="C155" s="2">
        <v>635000</v>
      </c>
      <c r="D155" s="4">
        <v>15.7506</v>
      </c>
      <c r="E155" s="2">
        <v>10001639.890000001</v>
      </c>
      <c r="I155" s="16"/>
      <c r="J155" s="17"/>
      <c r="K155" s="18"/>
      <c r="L155" s="19"/>
    </row>
    <row r="156" spans="2:13" x14ac:dyDescent="0.25">
      <c r="B156" s="8">
        <v>46031</v>
      </c>
      <c r="C156" s="2">
        <v>500991</v>
      </c>
      <c r="D156" s="4">
        <v>15.968299999999999</v>
      </c>
      <c r="E156" s="2">
        <v>7999995.1299999999</v>
      </c>
      <c r="I156" s="16"/>
      <c r="J156" s="17"/>
      <c r="K156" s="18"/>
      <c r="L156" s="19"/>
    </row>
    <row r="157" spans="2:13" x14ac:dyDescent="0.25">
      <c r="B157" s="8">
        <v>46034</v>
      </c>
      <c r="C157" s="2">
        <v>482554</v>
      </c>
      <c r="D157" s="4">
        <v>16.063300000000002</v>
      </c>
      <c r="E157" s="2">
        <v>7751431.8700000001</v>
      </c>
      <c r="I157" s="16"/>
      <c r="J157" s="17"/>
      <c r="K157" s="18"/>
      <c r="L157" s="19"/>
    </row>
    <row r="158" spans="2:13" x14ac:dyDescent="0.25">
      <c r="B158" s="8">
        <v>46035</v>
      </c>
      <c r="C158" s="2">
        <v>496000</v>
      </c>
      <c r="D158" s="4">
        <v>16.271699999999999</v>
      </c>
      <c r="E158" s="2">
        <v>8070748.8200000003</v>
      </c>
      <c r="I158" s="16"/>
      <c r="J158" s="17"/>
      <c r="K158" s="18"/>
      <c r="L158" s="19"/>
    </row>
    <row r="159" spans="2:13" x14ac:dyDescent="0.25">
      <c r="B159" s="8">
        <v>46036</v>
      </c>
      <c r="C159" s="2">
        <v>487000</v>
      </c>
      <c r="D159" s="4">
        <v>16.5534</v>
      </c>
      <c r="E159" s="2">
        <v>8061493.1399999997</v>
      </c>
      <c r="I159" s="16"/>
      <c r="J159" s="17"/>
      <c r="K159" s="18"/>
      <c r="L159" s="19"/>
    </row>
    <row r="160" spans="2:13" x14ac:dyDescent="0.25">
      <c r="B160" s="8">
        <v>46037</v>
      </c>
      <c r="C160" s="2">
        <v>490000</v>
      </c>
      <c r="D160" s="4">
        <v>16.4026</v>
      </c>
      <c r="E160" s="2">
        <v>8037269.5899999999</v>
      </c>
      <c r="I160" s="16"/>
      <c r="J160" s="17"/>
      <c r="K160" s="18"/>
      <c r="L160" s="19"/>
    </row>
    <row r="161" spans="2:12" x14ac:dyDescent="0.25">
      <c r="B161" s="8">
        <v>46038</v>
      </c>
      <c r="C161" s="2">
        <v>490826</v>
      </c>
      <c r="D161" s="4">
        <v>16.460100000000001</v>
      </c>
      <c r="E161" s="2">
        <v>8079050.4400000004</v>
      </c>
      <c r="I161" s="16"/>
      <c r="J161" s="17"/>
      <c r="K161" s="18"/>
      <c r="L161" s="19"/>
    </row>
    <row r="162" spans="2:12" x14ac:dyDescent="0.25">
      <c r="B162" s="8">
        <v>46041</v>
      </c>
      <c r="C162" s="2">
        <v>475000</v>
      </c>
      <c r="D162" s="4">
        <v>16.476299999999998</v>
      </c>
      <c r="E162" s="2">
        <v>7826263.8700000001</v>
      </c>
      <c r="I162" s="16"/>
      <c r="J162" s="17"/>
      <c r="K162" s="18"/>
      <c r="L162" s="19"/>
    </row>
    <row r="163" spans="2:12" x14ac:dyDescent="0.25">
      <c r="B163" s="8">
        <v>46042</v>
      </c>
      <c r="C163" s="2">
        <v>492500</v>
      </c>
      <c r="D163" s="4">
        <v>16.331800000000001</v>
      </c>
      <c r="E163" s="2">
        <v>8043427.2599999998</v>
      </c>
      <c r="I163" s="16"/>
      <c r="J163" s="17"/>
      <c r="K163" s="18"/>
      <c r="L163" s="19"/>
    </row>
    <row r="164" spans="2:12" x14ac:dyDescent="0.25">
      <c r="B164" s="8">
        <v>46043</v>
      </c>
      <c r="C164" s="2">
        <v>489000</v>
      </c>
      <c r="D164" s="4">
        <v>16.4376</v>
      </c>
      <c r="E164" s="2">
        <v>8038004.4900000002</v>
      </c>
      <c r="I164" s="16"/>
      <c r="J164" s="17"/>
      <c r="K164" s="18"/>
      <c r="L164" s="19"/>
    </row>
    <row r="165" spans="2:12" x14ac:dyDescent="0.25">
      <c r="B165" s="8">
        <v>46044</v>
      </c>
      <c r="C165" s="2">
        <v>499000</v>
      </c>
      <c r="D165" s="4">
        <v>16.495699999999999</v>
      </c>
      <c r="E165" s="2">
        <v>8231330.8499999996</v>
      </c>
      <c r="I165" s="16"/>
      <c r="J165" s="17"/>
      <c r="K165" s="18"/>
      <c r="L165" s="19"/>
    </row>
    <row r="166" spans="2:12" x14ac:dyDescent="0.25">
      <c r="B166" s="8">
        <v>46045</v>
      </c>
      <c r="C166" s="2">
        <v>471032</v>
      </c>
      <c r="D166" s="4">
        <v>16.688800000000001</v>
      </c>
      <c r="E166" s="2">
        <v>7860957.9000000004</v>
      </c>
      <c r="I166" s="16"/>
      <c r="J166" s="17"/>
      <c r="K166" s="18"/>
      <c r="L166" s="19"/>
    </row>
    <row r="167" spans="2:12" x14ac:dyDescent="0.25">
      <c r="B167" s="8">
        <v>46048</v>
      </c>
      <c r="C167" s="2">
        <v>480000</v>
      </c>
      <c r="D167" s="4">
        <v>16.8691</v>
      </c>
      <c r="E167" s="2">
        <v>8097159.8399999999</v>
      </c>
      <c r="I167" s="16"/>
      <c r="J167" s="17"/>
      <c r="K167" s="18"/>
      <c r="L167" s="19"/>
    </row>
    <row r="168" spans="2:12" x14ac:dyDescent="0.25">
      <c r="B168" s="8">
        <v>46049</v>
      </c>
      <c r="C168" s="2">
        <v>472000</v>
      </c>
      <c r="D168" s="4">
        <v>16.750599999999999</v>
      </c>
      <c r="E168" s="2">
        <v>7906278.4800000004</v>
      </c>
      <c r="I168" s="16"/>
      <c r="J168" s="17"/>
      <c r="K168" s="18"/>
      <c r="L168" s="19"/>
    </row>
    <row r="169" spans="2:12" x14ac:dyDescent="0.25">
      <c r="B169" s="8">
        <v>46050</v>
      </c>
      <c r="C169" s="2">
        <v>454838</v>
      </c>
      <c r="D169" s="4">
        <v>17.047899999999998</v>
      </c>
      <c r="E169" s="2">
        <v>7754051.3899999997</v>
      </c>
      <c r="I169" s="16"/>
      <c r="J169" s="17"/>
      <c r="K169" s="18"/>
      <c r="L169" s="19"/>
    </row>
    <row r="170" spans="2:12" x14ac:dyDescent="0.25">
      <c r="B170" s="8">
        <v>46051</v>
      </c>
      <c r="C170" s="2">
        <v>466000</v>
      </c>
      <c r="D170" s="4">
        <v>17.400300000000001</v>
      </c>
      <c r="E170" s="2">
        <v>8108542.1299999999</v>
      </c>
      <c r="I170" s="16"/>
      <c r="J170" s="17"/>
      <c r="K170" s="18"/>
      <c r="L170" s="19"/>
    </row>
    <row r="171" spans="2:12" x14ac:dyDescent="0.25">
      <c r="B171" s="8">
        <v>46052</v>
      </c>
      <c r="C171" s="2">
        <v>472307</v>
      </c>
      <c r="D171" s="4">
        <v>17.221800000000002</v>
      </c>
      <c r="E171" s="2">
        <v>8133965.8300000001</v>
      </c>
      <c r="I171" s="16"/>
      <c r="J171" s="17"/>
      <c r="K171" s="18"/>
      <c r="L171" s="19"/>
    </row>
    <row r="172" spans="2:12" x14ac:dyDescent="0.25">
      <c r="B172" s="8">
        <v>46055</v>
      </c>
      <c r="C172" s="2">
        <v>440000</v>
      </c>
      <c r="D172" s="4">
        <v>17.0533</v>
      </c>
      <c r="E172" s="2">
        <v>7503463.8799999999</v>
      </c>
      <c r="I172" s="16"/>
      <c r="J172" s="17"/>
      <c r="K172" s="18"/>
      <c r="L172" s="19"/>
    </row>
    <row r="173" spans="2:12" x14ac:dyDescent="0.25">
      <c r="B173" s="8">
        <v>46056</v>
      </c>
      <c r="C173" s="2">
        <v>471000</v>
      </c>
      <c r="D173" s="4">
        <v>17.2453</v>
      </c>
      <c r="E173" s="2">
        <v>8122551.3700000001</v>
      </c>
      <c r="I173" s="16"/>
      <c r="J173" s="17"/>
      <c r="K173" s="18"/>
      <c r="L173" s="19"/>
    </row>
    <row r="174" spans="2:12" x14ac:dyDescent="0.25">
      <c r="B174" s="8">
        <v>46057</v>
      </c>
      <c r="C174" s="2">
        <v>477000</v>
      </c>
      <c r="D174" s="4">
        <v>17.578299999999999</v>
      </c>
      <c r="E174" s="2">
        <v>8384861.9800000004</v>
      </c>
      <c r="I174" s="16"/>
      <c r="J174" s="17"/>
      <c r="K174" s="18"/>
      <c r="L174" s="19"/>
    </row>
    <row r="175" spans="2:12" x14ac:dyDescent="0.25">
      <c r="B175" s="8">
        <v>46058</v>
      </c>
      <c r="C175" s="2">
        <v>466000</v>
      </c>
      <c r="D175" s="4">
        <v>17.5002</v>
      </c>
      <c r="E175" s="2">
        <v>8155088.0700000003</v>
      </c>
      <c r="I175" s="16"/>
      <c r="J175" s="17"/>
      <c r="K175" s="18"/>
      <c r="L175" s="19"/>
    </row>
    <row r="176" spans="2:12" x14ac:dyDescent="0.25">
      <c r="B176" s="8">
        <v>46059</v>
      </c>
      <c r="C176" s="2">
        <v>441840</v>
      </c>
      <c r="D176" s="4">
        <v>17.730499999999999</v>
      </c>
      <c r="E176" s="2">
        <v>7834024.6799999997</v>
      </c>
      <c r="I176" s="16"/>
      <c r="J176" s="17"/>
      <c r="K176" s="18"/>
      <c r="L176" s="19"/>
    </row>
    <row r="177" spans="2:12" x14ac:dyDescent="0.25">
      <c r="B177" s="8">
        <v>46062</v>
      </c>
      <c r="C177" s="2">
        <v>446000</v>
      </c>
      <c r="D177" s="4">
        <v>17.731100000000001</v>
      </c>
      <c r="E177" s="2">
        <v>7908075.0599999996</v>
      </c>
      <c r="I177" s="16"/>
      <c r="J177" s="17"/>
      <c r="K177" s="18"/>
      <c r="L177" s="19"/>
    </row>
    <row r="178" spans="2:12" x14ac:dyDescent="0.25">
      <c r="B178" s="8">
        <v>46063</v>
      </c>
      <c r="C178" s="2">
        <v>452000</v>
      </c>
      <c r="D178" s="4">
        <v>17.892700000000001</v>
      </c>
      <c r="E178" s="2">
        <v>8087520.29</v>
      </c>
      <c r="I178" s="16"/>
      <c r="J178" s="17"/>
      <c r="K178" s="18"/>
      <c r="L178" s="19"/>
    </row>
    <row r="179" spans="2:12" x14ac:dyDescent="0.25">
      <c r="B179" s="8">
        <v>46064</v>
      </c>
      <c r="C179" s="2">
        <v>447000</v>
      </c>
      <c r="D179" s="4">
        <v>18.096900000000002</v>
      </c>
      <c r="E179" s="2">
        <v>8089292.8399999999</v>
      </c>
      <c r="I179" s="16"/>
      <c r="J179" s="17"/>
      <c r="K179" s="18"/>
      <c r="L179" s="19"/>
    </row>
    <row r="180" spans="2:12" x14ac:dyDescent="0.25">
      <c r="B180" s="8">
        <v>46065</v>
      </c>
      <c r="C180" s="2">
        <v>445000</v>
      </c>
      <c r="D180" s="4">
        <v>18.262</v>
      </c>
      <c r="E180" s="2">
        <v>8126594.9000000004</v>
      </c>
      <c r="I180" s="16"/>
      <c r="J180" s="17"/>
      <c r="K180" s="18"/>
      <c r="L180" s="19"/>
    </row>
    <row r="181" spans="2:12" x14ac:dyDescent="0.25">
      <c r="B181" s="8">
        <v>46066</v>
      </c>
      <c r="C181" s="2">
        <v>430844</v>
      </c>
      <c r="D181" s="4">
        <v>18.077300000000001</v>
      </c>
      <c r="E181" s="2">
        <v>7788503.1299999999</v>
      </c>
      <c r="I181" s="16"/>
      <c r="J181" s="17"/>
      <c r="K181" s="18"/>
      <c r="L181" s="19"/>
    </row>
    <row r="182" spans="2:12" x14ac:dyDescent="0.25">
      <c r="B182" s="8">
        <v>46069</v>
      </c>
      <c r="C182" s="2">
        <v>396330</v>
      </c>
      <c r="D182" s="4">
        <v>18.188199999999998</v>
      </c>
      <c r="E182" s="2">
        <v>7208541.9900000002</v>
      </c>
      <c r="I182" s="16"/>
      <c r="J182" s="17"/>
      <c r="K182" s="18"/>
      <c r="L182" s="19"/>
    </row>
    <row r="183" spans="2:12" x14ac:dyDescent="0.25">
      <c r="B183" s="8">
        <v>46070</v>
      </c>
      <c r="C183" s="2">
        <v>412000</v>
      </c>
      <c r="D183" s="4">
        <v>18.183599999999998</v>
      </c>
      <c r="E183" s="2">
        <v>7491627.1299999999</v>
      </c>
      <c r="I183" s="16"/>
      <c r="J183" s="17"/>
      <c r="K183" s="18"/>
      <c r="L183" s="19"/>
    </row>
    <row r="184" spans="2:12" x14ac:dyDescent="0.25">
      <c r="B184" s="8">
        <v>46071</v>
      </c>
      <c r="C184" s="2">
        <v>381137</v>
      </c>
      <c r="D184" s="4">
        <v>18.297799999999999</v>
      </c>
      <c r="E184" s="2">
        <v>6973962.1200000001</v>
      </c>
      <c r="I184" s="16"/>
      <c r="J184" s="17"/>
      <c r="K184" s="18"/>
      <c r="L184" s="19"/>
    </row>
    <row r="185" spans="2:12" x14ac:dyDescent="0.25">
      <c r="B185" s="39"/>
      <c r="C185" s="21"/>
      <c r="D185" s="38"/>
      <c r="E185" s="21"/>
      <c r="I185" s="16"/>
      <c r="J185" s="17"/>
      <c r="K185" s="18"/>
      <c r="L185" s="19"/>
    </row>
    <row r="186" spans="2:12" x14ac:dyDescent="0.25">
      <c r="B186" s="20"/>
      <c r="C186" s="21"/>
      <c r="D186" s="38"/>
      <c r="E186" s="21"/>
      <c r="I186" s="16"/>
      <c r="J186" s="17"/>
    </row>
    <row r="187" spans="2:12" x14ac:dyDescent="0.25">
      <c r="B187" s="20"/>
      <c r="C187" s="17"/>
      <c r="D187" s="18"/>
      <c r="E187" s="27"/>
      <c r="I187" s="16"/>
      <c r="J187" s="17"/>
    </row>
    <row r="188" spans="2:12" x14ac:dyDescent="0.25">
      <c r="B188" s="20"/>
      <c r="C188" s="21"/>
      <c r="D188" s="22"/>
      <c r="E188" s="21"/>
    </row>
    <row r="189" spans="2:12" x14ac:dyDescent="0.25">
      <c r="B189" s="5" t="s">
        <v>9</v>
      </c>
      <c r="C189" s="1"/>
      <c r="D189" s="1"/>
      <c r="E189" s="1"/>
    </row>
    <row r="190" spans="2:12" x14ac:dyDescent="0.25">
      <c r="B190" s="12" t="s">
        <v>5</v>
      </c>
      <c r="C190" s="11" t="s">
        <v>8</v>
      </c>
      <c r="D190" s="14"/>
      <c r="E190" s="15"/>
      <c r="F190" s="13"/>
    </row>
    <row r="192" spans="2:12" x14ac:dyDescent="0.25">
      <c r="D192" s="14"/>
      <c r="E192" s="15"/>
    </row>
  </sheetData>
  <hyperlinks>
    <hyperlink ref="C190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L20"/>
  <sheetViews>
    <sheetView showGridLines="0" workbookViewId="0">
      <selection activeCell="E30" sqref="E30"/>
    </sheetView>
  </sheetViews>
  <sheetFormatPr defaultRowHeight="15" x14ac:dyDescent="0.25"/>
  <cols>
    <col min="2" max="2" width="0" hidden="1" customWidth="1"/>
    <col min="3" max="3" width="25.7109375" customWidth="1"/>
    <col min="4" max="4" width="19.7109375" customWidth="1"/>
    <col min="5" max="5" width="37.85546875" customWidth="1"/>
    <col min="6" max="6" width="25.7109375" customWidth="1"/>
    <col min="7" max="7" width="15.7109375" bestFit="1" customWidth="1"/>
    <col min="9" max="9" width="14.140625" hidden="1" customWidth="1"/>
    <col min="12" max="12" width="15.42578125" bestFit="1" customWidth="1"/>
  </cols>
  <sheetData>
    <row r="4" spans="3:12" x14ac:dyDescent="0.25">
      <c r="C4" s="7" t="s">
        <v>3</v>
      </c>
      <c r="D4" s="7" t="s">
        <v>1</v>
      </c>
      <c r="E4" s="3" t="s">
        <v>11</v>
      </c>
      <c r="L4" s="29"/>
    </row>
    <row r="5" spans="3:12" ht="27" customHeight="1" x14ac:dyDescent="0.25">
      <c r="C5" s="9">
        <f>+MAX('Daily Buybacks'!B4:B500168)</f>
        <v>46071</v>
      </c>
      <c r="D5" s="6">
        <f>+SUM('Daily Buybacks'!C4:C246)</f>
        <v>118782928</v>
      </c>
      <c r="E5" s="6">
        <f>+SUM('Daily Buybacks'!E4:E246)/1000</f>
        <v>1799999.9880499996</v>
      </c>
      <c r="I5" s="24"/>
      <c r="L5" s="29"/>
    </row>
    <row r="6" spans="3:12" x14ac:dyDescent="0.25">
      <c r="L6" s="29"/>
    </row>
    <row r="7" spans="3:12" x14ac:dyDescent="0.25">
      <c r="G7" s="28"/>
    </row>
    <row r="8" spans="3:12" hidden="1" x14ac:dyDescent="0.25">
      <c r="C8" s="7" t="s">
        <v>7</v>
      </c>
      <c r="D8" s="7" t="s">
        <v>6</v>
      </c>
      <c r="E8" s="3" t="s">
        <v>10</v>
      </c>
    </row>
    <row r="9" spans="3:12" ht="18.75" hidden="1" x14ac:dyDescent="0.25">
      <c r="C9" s="9">
        <f>+C5</f>
        <v>46071</v>
      </c>
      <c r="D9" s="6">
        <f>+D5</f>
        <v>118782928</v>
      </c>
      <c r="E9" s="6">
        <f>+E5</f>
        <v>1799999.9880499996</v>
      </c>
      <c r="G9" s="23"/>
    </row>
    <row r="12" spans="3:12" ht="30" x14ac:dyDescent="0.25">
      <c r="C12" s="7" t="s">
        <v>19</v>
      </c>
      <c r="D12" s="7" t="s">
        <v>1</v>
      </c>
      <c r="E12" s="3" t="s">
        <v>20</v>
      </c>
      <c r="F12" s="3" t="s">
        <v>21</v>
      </c>
    </row>
    <row r="13" spans="3:12" hidden="1" x14ac:dyDescent="0.25">
      <c r="C13" t="s">
        <v>12</v>
      </c>
    </row>
    <row r="14" spans="3:12" x14ac:dyDescent="0.25">
      <c r="C14" t="s">
        <v>13</v>
      </c>
      <c r="D14" s="33">
        <f>SUM('Daily Buybacks'!C4:C33)/1000000</f>
        <v>22.236260000000001</v>
      </c>
      <c r="E14" s="31">
        <f>SUM('Daily Buybacks'!E4:E33)/1000000</f>
        <v>300.00103946000002</v>
      </c>
      <c r="F14" s="35">
        <f>E14/$E$19</f>
        <v>0.16666724414444445</v>
      </c>
    </row>
    <row r="15" spans="3:12" x14ac:dyDescent="0.25">
      <c r="C15" t="s">
        <v>14</v>
      </c>
      <c r="D15" s="33">
        <f>SUM('Daily Buybacks'!C34:C93)/1000000</f>
        <v>37.907767</v>
      </c>
      <c r="E15" s="31">
        <f>SUM('Daily Buybacks'!E34:E93)/1000000</f>
        <v>556.28930270000001</v>
      </c>
      <c r="F15" s="35">
        <f>(E15+E14)/$E$19</f>
        <v>0.47571685675555558</v>
      </c>
    </row>
    <row r="16" spans="3:12" x14ac:dyDescent="0.25">
      <c r="C16" t="s">
        <v>17</v>
      </c>
      <c r="D16" s="33">
        <f>SUM('Daily Buybacks'!C94:C150)/1000000</f>
        <v>42.111727999999999</v>
      </c>
      <c r="E16" s="30">
        <f>SUM('Daily Buybacks'!E94:E150)/1000000</f>
        <v>663.68964355999992</v>
      </c>
      <c r="F16" s="35">
        <f>(E16+E15+E14)/$E$19</f>
        <v>0.84443332540000005</v>
      </c>
    </row>
    <row r="17" spans="3:6" x14ac:dyDescent="0.25">
      <c r="C17" s="32">
        <v>2026</v>
      </c>
      <c r="D17" s="33">
        <f>SUM('Daily Buybacks'!C151:C188)/1000000</f>
        <v>16.527173000000001</v>
      </c>
      <c r="E17" s="30">
        <f>SUM('Daily Buybacks'!E151:E188)/1000000</f>
        <v>280.02000233000001</v>
      </c>
      <c r="F17" s="35">
        <f>(E17+E16+E15+E14)/$E$19</f>
        <v>0.99999999336111112</v>
      </c>
    </row>
    <row r="18" spans="3:6" x14ac:dyDescent="0.25">
      <c r="C18" s="25" t="s">
        <v>16</v>
      </c>
      <c r="D18" s="26">
        <f>SUM(D14:D17)</f>
        <v>118.782928</v>
      </c>
      <c r="E18" s="36">
        <f>SUM(E14:E17)</f>
        <v>1799.99998805</v>
      </c>
      <c r="F18" s="34">
        <f>E18/E19</f>
        <v>0.99999999336111112</v>
      </c>
    </row>
    <row r="19" spans="3:6" x14ac:dyDescent="0.25">
      <c r="C19" t="s">
        <v>15</v>
      </c>
      <c r="E19" s="37">
        <v>1800</v>
      </c>
    </row>
    <row r="20" spans="3:6" x14ac:dyDescent="0.25">
      <c r="C20" t="s">
        <v>18</v>
      </c>
      <c r="E20" s="37">
        <f>E19-E18</f>
        <v>1.1950000043725595E-5</v>
      </c>
      <c r="F20" s="35">
        <f>E20/E19</f>
        <v>6.6388889131808857E-9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2026-02-25T12:19:33Z</dcterms:modified>
</cp:coreProperties>
</file>